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SUSTAINABILITY\AIE\WWTP AIE\Monthly Reports\Monthly Reports\"/>
    </mc:Choice>
  </mc:AlternateContent>
  <xr:revisionPtr revIDLastSave="0" documentId="13_ncr:1_{9DA3D269-60BC-4CD3-80A2-DE44D6CC7C59}" xr6:coauthVersionLast="47" xr6:coauthVersionMax="47" xr10:uidLastSave="{00000000-0000-0000-0000-000000000000}"/>
  <bookViews>
    <workbookView xWindow="-28920" yWindow="-60" windowWidth="29040" windowHeight="15720" tabRatio="839" activeTab="7" xr2:uid="{00000000-000D-0000-FFFF-FFFF00000000}"/>
  </bookViews>
  <sheets>
    <sheet name="ARP 1" sheetId="43" r:id="rId1"/>
    <sheet name="ARP 4-3" sheetId="3" r:id="rId2"/>
    <sheet name="Chart1" sheetId="48" r:id="rId3"/>
    <sheet name="ARP 4-4" sheetId="44" r:id="rId4"/>
    <sheet name="ARP 6" sheetId="45" r:id="rId5"/>
    <sheet name="ARP 7-1" sheetId="32" r:id="rId6"/>
    <sheet name="ARP 7-2" sheetId="33" r:id="rId7"/>
    <sheet name="ARP 7-3" sheetId="34" r:id="rId8"/>
    <sheet name="ARP 9" sheetId="37" r:id="rId9"/>
    <sheet name="ARP 16" sheetId="18" r:id="rId10"/>
    <sheet name="ARP 19-1" sheetId="21" r:id="rId11"/>
    <sheet name="ARP 19-2" sheetId="22" r:id="rId12"/>
    <sheet name="MLSS" sheetId="24" r:id="rId13"/>
    <sheet name="Influent" sheetId="46" r:id="rId14"/>
    <sheet name="Effluent" sheetId="26" r:id="rId15"/>
    <sheet name="Extra lab results" sheetId="47" r:id="rId1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32" i="3" l="1"/>
  <c r="T33" i="3"/>
  <c r="T31" i="3"/>
  <c r="D31" i="3" s="1"/>
  <c r="K32" i="3"/>
  <c r="K33" i="3"/>
  <c r="K31" i="3"/>
  <c r="R34" i="3"/>
  <c r="N34" i="3" s="1"/>
  <c r="O34" i="3"/>
  <c r="B34" i="3"/>
  <c r="C34" i="3"/>
  <c r="D34" i="3"/>
  <c r="E34" i="3"/>
  <c r="D19" i="3"/>
  <c r="C19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20" i="3"/>
  <c r="D21" i="3"/>
  <c r="D22" i="3"/>
  <c r="D23" i="3"/>
  <c r="D24" i="3"/>
  <c r="D25" i="3"/>
  <c r="D26" i="3"/>
  <c r="D27" i="3"/>
  <c r="D28" i="3"/>
  <c r="D29" i="3"/>
  <c r="D30" i="3"/>
  <c r="D32" i="3"/>
  <c r="D33" i="3"/>
  <c r="D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4" i="3"/>
  <c r="E33" i="3" l="1"/>
  <c r="E32" i="3"/>
  <c r="O33" i="3"/>
  <c r="E9" i="44" l="1"/>
  <c r="E10" i="44"/>
  <c r="E11" i="44"/>
  <c r="E12" i="44"/>
  <c r="E13" i="44"/>
  <c r="E14" i="44"/>
  <c r="E15" i="44"/>
  <c r="E16" i="44"/>
  <c r="E17" i="44"/>
  <c r="E18" i="44"/>
  <c r="E19" i="44"/>
  <c r="E20" i="44"/>
  <c r="E21" i="44"/>
  <c r="E22" i="44"/>
  <c r="E23" i="44"/>
  <c r="E24" i="44"/>
  <c r="E25" i="44"/>
  <c r="E26" i="44"/>
  <c r="E28" i="44"/>
  <c r="E29" i="44"/>
  <c r="E8" i="44"/>
  <c r="R5" i="3" l="1"/>
  <c r="R6" i="3" s="1"/>
  <c r="R7" i="3" s="1"/>
  <c r="R8" i="3" s="1"/>
  <c r="R9" i="3" s="1"/>
  <c r="R10" i="3" s="1"/>
  <c r="R11" i="3" s="1"/>
  <c r="R12" i="3" s="1"/>
  <c r="R13" i="3" s="1"/>
  <c r="R14" i="3" s="1"/>
  <c r="R15" i="3" s="1"/>
  <c r="R16" i="3" s="1"/>
  <c r="R17" i="3" s="1"/>
  <c r="R18" i="3" s="1"/>
  <c r="R19" i="3" s="1"/>
  <c r="R20" i="3" s="1"/>
  <c r="R21" i="3" s="1"/>
  <c r="R22" i="3" s="1"/>
  <c r="R23" i="3" s="1"/>
  <c r="R24" i="3" s="1"/>
  <c r="R25" i="3" s="1"/>
  <c r="R26" i="3" s="1"/>
  <c r="R27" i="3" s="1"/>
  <c r="R28" i="3" s="1"/>
  <c r="R29" i="3" s="1"/>
  <c r="R30" i="3" s="1"/>
  <c r="R31" i="3" s="1"/>
  <c r="R32" i="3" s="1"/>
  <c r="R33" i="3" s="1"/>
  <c r="I5" i="3"/>
  <c r="I6" i="3" s="1"/>
  <c r="I7" i="3" s="1"/>
  <c r="I8" i="3" s="1"/>
  <c r="I9" i="3" s="1"/>
  <c r="I10" i="3" s="1"/>
  <c r="I11" i="3" s="1"/>
  <c r="I12" i="3" s="1"/>
  <c r="I13" i="3" s="1"/>
  <c r="I14" i="3" s="1"/>
  <c r="I15" i="3" s="1"/>
  <c r="I16" i="3" s="1"/>
  <c r="I17" i="3" s="1"/>
  <c r="I18" i="3" s="1"/>
  <c r="I19" i="3" s="1"/>
  <c r="I20" i="3" s="1"/>
  <c r="I21" i="3" s="1"/>
  <c r="I22" i="3" s="1"/>
  <c r="I23" i="3" s="1"/>
  <c r="I24" i="3" s="1"/>
  <c r="I25" i="3" s="1"/>
  <c r="I26" i="3" s="1"/>
  <c r="I27" i="3" s="1"/>
  <c r="I28" i="3" s="1"/>
  <c r="I29" i="3" s="1"/>
  <c r="I30" i="3" s="1"/>
  <c r="I31" i="3" s="1"/>
  <c r="I32" i="3" s="1"/>
  <c r="B32" i="3" s="1"/>
  <c r="I33" i="3" l="1"/>
  <c r="N33" i="3"/>
  <c r="B31" i="3"/>
  <c r="N32" i="3"/>
  <c r="O31" i="3"/>
  <c r="O32" i="3"/>
  <c r="I34" i="3" l="1"/>
  <c r="B33" i="3"/>
  <c r="E31" i="3"/>
  <c r="O30" i="3" l="1"/>
  <c r="N31" i="3"/>
  <c r="B28" i="3" l="1"/>
  <c r="B29" i="3"/>
  <c r="N27" i="3"/>
  <c r="N28" i="3"/>
  <c r="N29" i="3"/>
  <c r="N30" i="3"/>
  <c r="O27" i="3"/>
  <c r="O29" i="3"/>
  <c r="E28" i="3" l="1"/>
  <c r="O28" i="3"/>
  <c r="E29" i="3" l="1"/>
  <c r="B27" i="3" l="1"/>
  <c r="B30" i="3"/>
  <c r="E30" i="3"/>
  <c r="N25" i="3"/>
  <c r="N26" i="3"/>
  <c r="O25" i="3"/>
  <c r="E27" i="3" l="1"/>
  <c r="E26" i="3"/>
  <c r="O26" i="3"/>
  <c r="D7" i="26" l="1"/>
  <c r="E7" i="26"/>
  <c r="G7" i="26"/>
  <c r="H7" i="26"/>
  <c r="I7" i="26"/>
  <c r="C7" i="26"/>
  <c r="N4" i="3" l="1"/>
  <c r="N5" i="3" l="1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4" i="3"/>
  <c r="I7" i="46" l="1"/>
  <c r="O16" i="3" l="1"/>
  <c r="O18" i="3"/>
  <c r="O19" i="3"/>
  <c r="O20" i="3"/>
  <c r="O14" i="3"/>
  <c r="O17" i="3"/>
  <c r="O5" i="3"/>
  <c r="O22" i="3"/>
  <c r="C7" i="46"/>
  <c r="C11" i="46" s="1"/>
  <c r="D7" i="46"/>
  <c r="E7" i="46"/>
  <c r="E11" i="46" s="1"/>
  <c r="G7" i="46"/>
  <c r="H7" i="46"/>
  <c r="H11" i="46" s="1"/>
  <c r="C8" i="46"/>
  <c r="D8" i="46"/>
  <c r="E8" i="46"/>
  <c r="G8" i="46"/>
  <c r="H8" i="46"/>
  <c r="I8" i="46"/>
  <c r="O23" i="3" l="1"/>
  <c r="D35" i="3"/>
  <c r="O24" i="3"/>
  <c r="O8" i="3"/>
  <c r="O21" i="3"/>
  <c r="E16" i="3"/>
  <c r="E21" i="3"/>
  <c r="E22" i="3"/>
  <c r="E24" i="3"/>
  <c r="O12" i="3"/>
  <c r="O13" i="3"/>
  <c r="O11" i="3"/>
  <c r="O10" i="3"/>
  <c r="O9" i="3"/>
  <c r="O7" i="3"/>
  <c r="E6" i="3"/>
  <c r="O6" i="3"/>
  <c r="E4" i="3"/>
  <c r="O4" i="3"/>
  <c r="E5" i="3"/>
  <c r="E25" i="3"/>
  <c r="E17" i="3"/>
  <c r="O15" i="3"/>
  <c r="E14" i="3"/>
  <c r="E13" i="3"/>
  <c r="E12" i="3"/>
  <c r="E11" i="3"/>
  <c r="E10" i="3"/>
  <c r="E9" i="3"/>
  <c r="E8" i="3"/>
  <c r="E7" i="3"/>
  <c r="E15" i="3"/>
  <c r="O37" i="3" l="1"/>
  <c r="E23" i="3"/>
  <c r="O35" i="3"/>
  <c r="E20" i="3"/>
  <c r="E19" i="3"/>
  <c r="C35" i="3" l="1"/>
  <c r="E18" i="3"/>
  <c r="E35" i="3" s="1"/>
  <c r="E37" i="3" l="1"/>
</calcChain>
</file>

<file path=xl/sharedStrings.xml><?xml version="1.0" encoding="utf-8"?>
<sst xmlns="http://schemas.openxmlformats.org/spreadsheetml/2006/main" count="203" uniqueCount="155">
  <si>
    <t>Section No:</t>
  </si>
  <si>
    <t>Introduction</t>
  </si>
  <si>
    <t>Executive Summary</t>
  </si>
  <si>
    <t>Graphical Presentation of Data</t>
  </si>
  <si>
    <t>Health &amp; Safety Issues</t>
  </si>
  <si>
    <t>Complaints Register</t>
  </si>
  <si>
    <t>Alarm Callouts &amp; Site Incidents</t>
  </si>
  <si>
    <t>Equipment Calibration Records</t>
  </si>
  <si>
    <t>Waste &amp; Sludge Disposal Records</t>
  </si>
  <si>
    <t>Analysis Results for Raw Influent, Settled Sewage &amp; Mixed Liquor</t>
  </si>
  <si>
    <t>Analysis Results for Final Effluent</t>
  </si>
  <si>
    <t>Date</t>
  </si>
  <si>
    <r>
      <t>MBR Flow #1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</si>
  <si>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MBR Flow #2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</si>
  <si>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t>Total Flow</t>
  </si>
  <si>
    <t>Readings</t>
  </si>
  <si>
    <t>Flow</t>
  </si>
  <si>
    <r>
      <t>Flow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</si>
  <si>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t>Average</t>
  </si>
  <si>
    <t>Sum</t>
  </si>
  <si>
    <t>Table of Cumulative Hours Run</t>
  </si>
  <si>
    <t>Ave Daily Usage</t>
  </si>
  <si>
    <t>Inlet screen</t>
  </si>
  <si>
    <t>Inlet pump 1</t>
  </si>
  <si>
    <t>Inlet pump 2</t>
  </si>
  <si>
    <t>Anoxic mixer no. 1</t>
  </si>
  <si>
    <t>Anoxic mixer no. 2</t>
  </si>
  <si>
    <t>Membrane pump 1 (RAS)</t>
  </si>
  <si>
    <t>Membrane pump 2 (RAS)</t>
  </si>
  <si>
    <t>Sludge holding tank mixer</t>
  </si>
  <si>
    <t>Odour fan no. 1</t>
  </si>
  <si>
    <t>Odour fan no. 2</t>
  </si>
  <si>
    <t>Forward feed no.1</t>
  </si>
  <si>
    <t>Forward feed no.2</t>
  </si>
  <si>
    <t>Drainage pump</t>
  </si>
  <si>
    <t>Air compressor</t>
  </si>
  <si>
    <t>Ultraviolet system</t>
  </si>
  <si>
    <t>Process and Operational Issues</t>
  </si>
  <si>
    <t>Description of Process Operational Issue</t>
  </si>
  <si>
    <t>Implemented by</t>
  </si>
  <si>
    <t>Site Safety Induction Report</t>
  </si>
  <si>
    <t>Contractor Name</t>
  </si>
  <si>
    <t>Contract Number</t>
  </si>
  <si>
    <t>Inductor</t>
  </si>
  <si>
    <t>Inductee</t>
  </si>
  <si>
    <t>Inductee Signature</t>
  </si>
  <si>
    <t>Inductee Company</t>
  </si>
  <si>
    <t>No Site Safety Inductions were undertaken during this monitoring period</t>
  </si>
  <si>
    <t>Site Staff Training Report</t>
  </si>
  <si>
    <t>Trainee Name</t>
  </si>
  <si>
    <t>Training Course</t>
  </si>
  <si>
    <t>Trainer</t>
  </si>
  <si>
    <t>Location</t>
  </si>
  <si>
    <t>Course Duration</t>
  </si>
  <si>
    <t>Start Date</t>
  </si>
  <si>
    <t>Cost</t>
  </si>
  <si>
    <t>Nothing to report</t>
  </si>
  <si>
    <t>Health &amp; Safety Statistics Report</t>
  </si>
  <si>
    <t>Plant Manager</t>
  </si>
  <si>
    <t>For Period</t>
  </si>
  <si>
    <t>Site Involved</t>
  </si>
  <si>
    <t>Cliffs of Moher WWTP</t>
  </si>
  <si>
    <t>Category 1: Covers Fatalities and major Injuries</t>
  </si>
  <si>
    <t>Category 2: Covers lost time accident resulting in more than 3 days absence</t>
  </si>
  <si>
    <t>Category 3: Covers lost time accidents resulting in 3 days absence or less</t>
  </si>
  <si>
    <t>Major Incident: Accident not covered by categories 1 to 3</t>
  </si>
  <si>
    <t>Direct Employees</t>
  </si>
  <si>
    <t>Number of Employees:</t>
  </si>
  <si>
    <t>Exposure Hours:</t>
  </si>
  <si>
    <t>32hrs</t>
  </si>
  <si>
    <t>Category 1</t>
  </si>
  <si>
    <t>Category 2</t>
  </si>
  <si>
    <t>Category 3</t>
  </si>
  <si>
    <t>Major Incident</t>
  </si>
  <si>
    <t>Near Miss</t>
  </si>
  <si>
    <t>Number of Accidents</t>
  </si>
  <si>
    <t>Days lost</t>
  </si>
  <si>
    <t>Subcontractors on Site</t>
  </si>
  <si>
    <t>Complainant's Name</t>
  </si>
  <si>
    <t>Nature of Complaint</t>
  </si>
  <si>
    <t>Acknowledgement of Complaint</t>
  </si>
  <si>
    <t xml:space="preserve">Author of Acknowledgement    </t>
  </si>
  <si>
    <t xml:space="preserve">Date Sent  </t>
  </si>
  <si>
    <t>Cause of Complaint</t>
  </si>
  <si>
    <t>Action taken to Resolve cause of Complaint:</t>
  </si>
  <si>
    <t>Final Outcome Report</t>
  </si>
  <si>
    <t>Author of Final Outcome Report</t>
  </si>
  <si>
    <t>Date Forwarded to Local Authority</t>
  </si>
  <si>
    <t>Equipment Calibration Record</t>
  </si>
  <si>
    <t>Equipment Description</t>
  </si>
  <si>
    <t>Serial No.</t>
  </si>
  <si>
    <t>Calibrated By 
(Name &amp; Company)</t>
  </si>
  <si>
    <t>Next Calib. Due</t>
  </si>
  <si>
    <t>Calib. Cert Recd.</t>
  </si>
  <si>
    <t>Comment</t>
  </si>
  <si>
    <t>Non-Sludge Waste Disposal Record</t>
  </si>
  <si>
    <t>Waste Description</t>
  </si>
  <si>
    <t>Amount removed</t>
  </si>
  <si>
    <t>Removed By 
(Name &amp; Company)</t>
  </si>
  <si>
    <t>Destination Address</t>
  </si>
  <si>
    <t>Receipt for Acceptance of Waste</t>
  </si>
  <si>
    <t>Outgoing Sludge Record</t>
  </si>
  <si>
    <t>Batch No.</t>
  </si>
  <si>
    <t>Destination of Product</t>
  </si>
  <si>
    <t>Type of Product</t>
  </si>
  <si>
    <t xml:space="preserve">Quantity of Product </t>
  </si>
  <si>
    <t>Contact at Destination</t>
  </si>
  <si>
    <r>
      <t>BOD
(mg/l 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</si>
  <si>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COD
(mg/l 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</si>
  <si>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SS 
(mg/l)</t>
  </si>
  <si>
    <t>Total Nitrogen (mg/l)</t>
  </si>
  <si>
    <t>Ammonia (mg/l)</t>
  </si>
  <si>
    <t>Total Phosphorous 
(mg/l)</t>
  </si>
  <si>
    <t>pH</t>
  </si>
  <si>
    <t>Maximum for month</t>
  </si>
  <si>
    <t>Average for month</t>
  </si>
  <si>
    <t>Design values</t>
  </si>
  <si>
    <t>EPS USED TO PROVIDE RESULTS FOR TWO SAMPLES PER MONTH, BUT AS OF JULY 2010 THAT HAS CHANGED TO ONE SAMPLE PER MONTH</t>
  </si>
  <si>
    <r>
      <t>BOD 
(mg/l 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</si>
  <si>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COD 
(mg/l 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</si>
  <si>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Ammonia 
(mg/l)</t>
  </si>
  <si>
    <t>Total Phosphorous (mg/l)</t>
  </si>
  <si>
    <t>Licence limit</t>
  </si>
  <si>
    <t>6 to 9</t>
  </si>
  <si>
    <t>Extra Analysis Results for influent</t>
  </si>
  <si>
    <r>
      <t>BOD (mg/l 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</si>
  <si>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COD (mg/l 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</si>
  <si>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 xml:space="preserve"> </t>
  </si>
  <si>
    <t>Hours</t>
  </si>
  <si>
    <t xml:space="preserve">MLSS MBR 1 </t>
  </si>
  <si>
    <t>Anoxic 1</t>
  </si>
  <si>
    <t>MLSS MBR2</t>
  </si>
  <si>
    <t>Anoxic 2</t>
  </si>
  <si>
    <t>Outlet MBR 1</t>
  </si>
  <si>
    <t>Outlet MBR 2</t>
  </si>
  <si>
    <t>Balance tank 1,pump 1</t>
  </si>
  <si>
    <t>Balance tank 1,pump 2</t>
  </si>
  <si>
    <t>Balance tank 2, pump no.1</t>
  </si>
  <si>
    <t>Balance tank 2, pump no.2</t>
  </si>
  <si>
    <t>FOGs
(mg/l)</t>
  </si>
  <si>
    <t>Air Blower 1</t>
  </si>
  <si>
    <t>Air Blower 2</t>
  </si>
  <si>
    <t>Air Blower 3</t>
  </si>
  <si>
    <t>Analysis Results for Mixed Liquor (mg/l)</t>
  </si>
  <si>
    <t>N/A</t>
  </si>
  <si>
    <t>Nothing this month</t>
  </si>
  <si>
    <t>Analysis Results for Influent</t>
  </si>
  <si>
    <t>Sludge</t>
  </si>
  <si>
    <t>LMD</t>
  </si>
  <si>
    <t>Table of total daily flows for December 2022 MBR's</t>
  </si>
  <si>
    <t>Table of total daily flows for December 2022 MBR 2</t>
  </si>
  <si>
    <t>06.12.2022</t>
  </si>
  <si>
    <t>22.12.2023</t>
  </si>
  <si>
    <t>BOD 
(mg/l O2)</t>
  </si>
  <si>
    <t>COD 
(mg/l O2)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</si>
</sst>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m\-yy"/>
    <numFmt numFmtId="165" formatCode="0.0"/>
  </numFmts>
  <fonts count="53" x14ac:knownFonts="1">
    <font>
      <sz val="10"/>
      <name val="Arial"/>
    </font>
    <font>
      <sz val="11"/>
      <color theme="1"/>
      <name val="Calibri"/>
      <family val="2"/>
      <scheme val="minor"/>
    </font>
    <font>
      <vertAlign val="superscript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bscript"/>
      <sz val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indexed="12"/>
      <name val="Arial"/>
      <family val="2"/>
    </font>
    <font>
      <sz val="10"/>
      <color rgb="FFFF0000"/>
      <name val="Arial"/>
      <family val="2"/>
    </font>
  </fonts>
  <fills count="5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0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23" borderId="7" applyNumberFormat="0" applyFont="0" applyAlignment="0" applyProtection="0"/>
    <xf numFmtId="0" fontId="31" fillId="2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3" fontId="51" fillId="0" borderId="0">
      <alignment horizontal="center"/>
      <protection locked="0"/>
    </xf>
    <xf numFmtId="0" fontId="7" fillId="23" borderId="7" applyNumberFormat="0" applyFont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50" fillId="35" borderId="0" applyNumberFormat="0" applyBorder="0" applyAlignment="0" applyProtection="0"/>
    <xf numFmtId="0" fontId="50" fillId="39" borderId="0" applyNumberFormat="0" applyBorder="0" applyAlignment="0" applyProtection="0"/>
    <xf numFmtId="0" fontId="50" fillId="43" borderId="0" applyNumberFormat="0" applyBorder="0" applyAlignment="0" applyProtection="0"/>
    <xf numFmtId="0" fontId="50" fillId="47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32" borderId="0" applyNumberFormat="0" applyBorder="0" applyAlignment="0" applyProtection="0"/>
    <xf numFmtId="0" fontId="50" fillId="36" borderId="0" applyNumberFormat="0" applyBorder="0" applyAlignment="0" applyProtection="0"/>
    <xf numFmtId="0" fontId="50" fillId="40" borderId="0" applyNumberFormat="0" applyBorder="0" applyAlignment="0" applyProtection="0"/>
    <xf numFmtId="0" fontId="50" fillId="44" borderId="0" applyNumberFormat="0" applyBorder="0" applyAlignment="0" applyProtection="0"/>
    <xf numFmtId="0" fontId="50" fillId="48" borderId="0" applyNumberFormat="0" applyBorder="0" applyAlignment="0" applyProtection="0"/>
    <xf numFmtId="0" fontId="50" fillId="52" borderId="0" applyNumberFormat="0" applyBorder="0" applyAlignment="0" applyProtection="0"/>
    <xf numFmtId="0" fontId="40" fillId="26" borderId="0" applyNumberFormat="0" applyBorder="0" applyAlignment="0" applyProtection="0"/>
    <xf numFmtId="0" fontId="44" fillId="29" borderId="71" applyNumberFormat="0" applyAlignment="0" applyProtection="0"/>
    <xf numFmtId="0" fontId="46" fillId="30" borderId="74" applyNumberFormat="0" applyAlignment="0" applyProtection="0"/>
    <xf numFmtId="0" fontId="48" fillId="0" borderId="0" applyNumberFormat="0" applyFill="0" applyBorder="0" applyAlignment="0" applyProtection="0"/>
    <xf numFmtId="0" fontId="39" fillId="25" borderId="0" applyNumberFormat="0" applyBorder="0" applyAlignment="0" applyProtection="0"/>
    <xf numFmtId="0" fontId="36" fillId="0" borderId="68" applyNumberFormat="0" applyFill="0" applyAlignment="0" applyProtection="0"/>
    <xf numFmtId="0" fontId="37" fillId="0" borderId="69" applyNumberFormat="0" applyFill="0" applyAlignment="0" applyProtection="0"/>
    <xf numFmtId="0" fontId="38" fillId="0" borderId="70" applyNumberFormat="0" applyFill="0" applyAlignment="0" applyProtection="0"/>
    <xf numFmtId="0" fontId="38" fillId="0" borderId="0" applyNumberFormat="0" applyFill="0" applyBorder="0" applyAlignment="0" applyProtection="0"/>
    <xf numFmtId="0" fontId="42" fillId="28" borderId="71" applyNumberFormat="0" applyAlignment="0" applyProtection="0"/>
    <xf numFmtId="0" fontId="45" fillId="0" borderId="73" applyNumberFormat="0" applyFill="0" applyAlignment="0" applyProtection="0"/>
    <xf numFmtId="0" fontId="41" fillId="27" borderId="0" applyNumberFormat="0" applyBorder="0" applyAlignment="0" applyProtection="0"/>
    <xf numFmtId="0" fontId="1" fillId="0" borderId="0"/>
    <xf numFmtId="0" fontId="7" fillId="23" borderId="7" applyNumberFormat="0" applyFont="0" applyAlignment="0" applyProtection="0"/>
    <xf numFmtId="0" fontId="1" fillId="31" borderId="75" applyNumberFormat="0" applyFont="0" applyAlignment="0" applyProtection="0"/>
    <xf numFmtId="0" fontId="43" fillId="29" borderId="72" applyNumberFormat="0" applyAlignment="0" applyProtection="0"/>
    <xf numFmtId="0" fontId="35" fillId="0" borderId="0" applyNumberFormat="0" applyFill="0" applyBorder="0" applyAlignment="0" applyProtection="0"/>
    <xf numFmtId="0" fontId="49" fillId="0" borderId="76" applyNumberFormat="0" applyFill="0" applyAlignment="0" applyProtection="0"/>
    <xf numFmtId="0" fontId="47" fillId="0" borderId="0" applyNumberFormat="0" applyFill="0" applyBorder="0" applyAlignment="0" applyProtection="0"/>
  </cellStyleXfs>
  <cellXfs count="304">
    <xf numFmtId="0" fontId="0" fillId="0" borderId="0" xfId="0"/>
    <xf numFmtId="0" fontId="0" fillId="0" borderId="10" xfId="0" applyBorder="1"/>
    <xf numFmtId="0" fontId="0" fillId="0" borderId="0" xfId="0" applyAlignment="1">
      <alignment horizontal="center" vertical="center" wrapText="1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4" fillId="24" borderId="16" xfId="0" applyFont="1" applyFill="1" applyBorder="1" applyAlignment="1">
      <alignment horizontal="centerContinuous" vertical="center"/>
    </xf>
    <xf numFmtId="0" fontId="4" fillId="24" borderId="20" xfId="0" applyFont="1" applyFill="1" applyBorder="1" applyAlignment="1">
      <alignment horizontal="centerContinuous" vertical="center"/>
    </xf>
    <xf numFmtId="0" fontId="4" fillId="24" borderId="16" xfId="0" applyFont="1" applyFill="1" applyBorder="1" applyAlignment="1">
      <alignment horizontal="centerContinuous"/>
    </xf>
    <xf numFmtId="0" fontId="4" fillId="24" borderId="20" xfId="0" applyFont="1" applyFill="1" applyBorder="1" applyAlignment="1">
      <alignment horizontal="centerContinuous"/>
    </xf>
    <xf numFmtId="0" fontId="4" fillId="24" borderId="11" xfId="0" applyFont="1" applyFill="1" applyBorder="1" applyAlignment="1">
      <alignment horizontal="centerContinuous"/>
    </xf>
    <xf numFmtId="0" fontId="7" fillId="0" borderId="15" xfId="0" applyFont="1" applyBorder="1"/>
    <xf numFmtId="0" fontId="0" fillId="0" borderId="10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0" xfId="0" applyBorder="1" applyAlignment="1">
      <alignment horizontal="centerContinuous" vertical="top" wrapText="1"/>
    </xf>
    <xf numFmtId="0" fontId="0" fillId="0" borderId="11" xfId="0" applyBorder="1" applyAlignment="1">
      <alignment horizontal="centerContinuous" vertical="center" wrapText="1"/>
    </xf>
    <xf numFmtId="0" fontId="0" fillId="0" borderId="16" xfId="0" applyBorder="1" applyAlignment="1">
      <alignment horizontal="centerContinuous" vertical="top" wrapText="1"/>
    </xf>
    <xf numFmtId="0" fontId="0" fillId="0" borderId="10" xfId="0" applyBorder="1" applyAlignment="1">
      <alignment horizontal="center" vertical="top" wrapText="1"/>
    </xf>
    <xf numFmtId="0" fontId="0" fillId="0" borderId="21" xfId="0" applyBorder="1" applyAlignment="1">
      <alignment horizontal="center" wrapText="1"/>
    </xf>
    <xf numFmtId="0" fontId="0" fillId="0" borderId="22" xfId="0" applyBorder="1"/>
    <xf numFmtId="0" fontId="0" fillId="0" borderId="23" xfId="0" applyBorder="1"/>
    <xf numFmtId="0" fontId="0" fillId="0" borderId="24" xfId="0" applyBorder="1"/>
    <xf numFmtId="1" fontId="0" fillId="0" borderId="0" xfId="0" applyNumberFormat="1"/>
    <xf numFmtId="0" fontId="6" fillId="0" borderId="17" xfId="0" applyFont="1" applyBorder="1"/>
    <xf numFmtId="0" fontId="6" fillId="0" borderId="15" xfId="0" applyFont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 horizontal="center"/>
    </xf>
    <xf numFmtId="0" fontId="5" fillId="0" borderId="0" xfId="0" applyFont="1"/>
    <xf numFmtId="0" fontId="0" fillId="0" borderId="25" xfId="0" applyBorder="1"/>
    <xf numFmtId="14" fontId="0" fillId="0" borderId="26" xfId="0" applyNumberFormat="1" applyBorder="1" applyAlignment="1">
      <alignment horizontal="center"/>
    </xf>
    <xf numFmtId="0" fontId="0" fillId="0" borderId="26" xfId="0" applyBorder="1"/>
    <xf numFmtId="0" fontId="0" fillId="0" borderId="27" xfId="0" applyBorder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0" xfId="0" applyAlignment="1">
      <alignment horizontal="right"/>
    </xf>
    <xf numFmtId="14" fontId="0" fillId="0" borderId="13" xfId="0" applyNumberFormat="1" applyBorder="1" applyAlignment="1">
      <alignment horizontal="center"/>
    </xf>
    <xf numFmtId="0" fontId="0" fillId="24" borderId="31" xfId="0" applyFill="1" applyBorder="1" applyAlignment="1">
      <alignment horizontal="center"/>
    </xf>
    <xf numFmtId="0" fontId="0" fillId="0" borderId="32" xfId="0" applyBorder="1"/>
    <xf numFmtId="0" fontId="0" fillId="24" borderId="33" xfId="0" applyFill="1" applyBorder="1" applyAlignment="1">
      <alignment horizontal="center" vertical="center" wrapText="1"/>
    </xf>
    <xf numFmtId="0" fontId="0" fillId="24" borderId="34" xfId="0" applyFill="1" applyBorder="1" applyAlignment="1">
      <alignment horizontal="center" vertical="center" wrapText="1"/>
    </xf>
    <xf numFmtId="0" fontId="0" fillId="24" borderId="35" xfId="0" applyFill="1" applyBorder="1" applyAlignment="1">
      <alignment horizontal="center" vertical="center" wrapText="1"/>
    </xf>
    <xf numFmtId="0" fontId="0" fillId="24" borderId="36" xfId="0" applyFill="1" applyBorder="1" applyAlignment="1">
      <alignment horizontal="centerContinuous"/>
    </xf>
    <xf numFmtId="0" fontId="0" fillId="24" borderId="37" xfId="0" applyFill="1" applyBorder="1" applyAlignment="1">
      <alignment horizontal="centerContinuous"/>
    </xf>
    <xf numFmtId="0" fontId="0" fillId="24" borderId="37" xfId="0" applyFill="1" applyBorder="1" applyAlignment="1">
      <alignment horizontal="center" vertical="center" wrapText="1"/>
    </xf>
    <xf numFmtId="0" fontId="0" fillId="24" borderId="38" xfId="0" applyFill="1" applyBorder="1" applyAlignment="1">
      <alignment horizontal="center" vertical="center" wrapText="1"/>
    </xf>
    <xf numFmtId="0" fontId="4" fillId="24" borderId="39" xfId="0" applyFont="1" applyFill="1" applyBorder="1" applyAlignment="1">
      <alignment horizontal="centerContinuous"/>
    </xf>
    <xf numFmtId="0" fontId="4" fillId="24" borderId="40" xfId="0" applyFont="1" applyFill="1" applyBorder="1" applyAlignment="1">
      <alignment horizontal="centerContinuous"/>
    </xf>
    <xf numFmtId="0" fontId="4" fillId="24" borderId="41" xfId="0" applyFont="1" applyFill="1" applyBorder="1" applyAlignment="1">
      <alignment horizontal="centerContinuous"/>
    </xf>
    <xf numFmtId="0" fontId="4" fillId="24" borderId="36" xfId="0" applyFont="1" applyFill="1" applyBorder="1" applyAlignment="1">
      <alignment horizontal="centerContinuous"/>
    </xf>
    <xf numFmtId="0" fontId="4" fillId="24" borderId="37" xfId="0" applyFont="1" applyFill="1" applyBorder="1" applyAlignment="1">
      <alignment horizontal="centerContinuous"/>
    </xf>
    <xf numFmtId="0" fontId="4" fillId="24" borderId="38" xfId="0" applyFont="1" applyFill="1" applyBorder="1" applyAlignment="1">
      <alignment horizontal="centerContinuous"/>
    </xf>
    <xf numFmtId="0" fontId="0" fillId="24" borderId="33" xfId="0" applyFill="1" applyBorder="1" applyAlignment="1">
      <alignment horizontal="center" vertical="center"/>
    </xf>
    <xf numFmtId="0" fontId="0" fillId="24" borderId="34" xfId="0" applyFill="1" applyBorder="1" applyAlignment="1">
      <alignment horizontal="center" vertical="center"/>
    </xf>
    <xf numFmtId="0" fontId="0" fillId="24" borderId="34" xfId="0" applyFill="1" applyBorder="1" applyAlignment="1">
      <alignment horizontal="center" wrapText="1"/>
    </xf>
    <xf numFmtId="0" fontId="0" fillId="24" borderId="35" xfId="0" applyFill="1" applyBorder="1" applyAlignment="1">
      <alignment horizontal="center" wrapText="1"/>
    </xf>
    <xf numFmtId="0" fontId="0" fillId="0" borderId="37" xfId="0" applyBorder="1"/>
    <xf numFmtId="0" fontId="0" fillId="24" borderId="37" xfId="0" applyFill="1" applyBorder="1"/>
    <xf numFmtId="0" fontId="0" fillId="0" borderId="38" xfId="0" applyBorder="1"/>
    <xf numFmtId="0" fontId="0" fillId="24" borderId="42" xfId="0" applyFill="1" applyBorder="1" applyAlignment="1">
      <alignment horizontal="center"/>
    </xf>
    <xf numFmtId="14" fontId="0" fillId="24" borderId="10" xfId="0" applyNumberFormat="1" applyFill="1" applyBorder="1"/>
    <xf numFmtId="14" fontId="0" fillId="0" borderId="10" xfId="0" applyNumberFormat="1" applyBorder="1" applyAlignment="1">
      <alignment horizontal="center"/>
    </xf>
    <xf numFmtId="0" fontId="7" fillId="24" borderId="43" xfId="0" applyFont="1" applyFill="1" applyBorder="1" applyAlignment="1">
      <alignment horizontal="center" vertical="center" wrapText="1"/>
    </xf>
    <xf numFmtId="0" fontId="7" fillId="24" borderId="44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24" borderId="10" xfId="0" applyFill="1" applyBorder="1" applyAlignment="1">
      <alignment horizontal="center"/>
    </xf>
    <xf numFmtId="0" fontId="0" fillId="24" borderId="10" xfId="0" applyFill="1" applyBorder="1"/>
    <xf numFmtId="0" fontId="0" fillId="0" borderId="47" xfId="0" applyBorder="1"/>
    <xf numFmtId="0" fontId="5" fillId="0" borderId="47" xfId="0" applyFont="1" applyBorder="1"/>
    <xf numFmtId="0" fontId="7" fillId="0" borderId="47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24" borderId="49" xfId="0" applyFill="1" applyBorder="1" applyAlignment="1">
      <alignment horizontal="center" vertical="center" wrapText="1"/>
    </xf>
    <xf numFmtId="0" fontId="0" fillId="0" borderId="50" xfId="0" applyBorder="1"/>
    <xf numFmtId="0" fontId="0" fillId="0" borderId="23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2" fontId="7" fillId="0" borderId="29" xfId="0" applyNumberFormat="1" applyFont="1" applyBorder="1" applyAlignment="1">
      <alignment horizontal="center"/>
    </xf>
    <xf numFmtId="2" fontId="7" fillId="0" borderId="27" xfId="0" applyNumberFormat="1" applyFont="1" applyBorder="1" applyAlignment="1">
      <alignment horizontal="center"/>
    </xf>
    <xf numFmtId="2" fontId="7" fillId="0" borderId="20" xfId="0" applyNumberFormat="1" applyFont="1" applyBorder="1" applyAlignment="1">
      <alignment horizontal="center"/>
    </xf>
    <xf numFmtId="2" fontId="7" fillId="0" borderId="45" xfId="0" applyNumberFormat="1" applyFont="1" applyBorder="1" applyAlignment="1">
      <alignment horizontal="center"/>
    </xf>
    <xf numFmtId="2" fontId="7" fillId="0" borderId="51" xfId="0" applyNumberFormat="1" applyFont="1" applyBorder="1" applyAlignment="1">
      <alignment horizontal="center"/>
    </xf>
    <xf numFmtId="14" fontId="0" fillId="0" borderId="0" xfId="0" applyNumberFormat="1"/>
    <xf numFmtId="14" fontId="7" fillId="24" borderId="52" xfId="0" applyNumberFormat="1" applyFont="1" applyFill="1" applyBorder="1" applyAlignment="1">
      <alignment horizontal="center" vertical="center" wrapText="1"/>
    </xf>
    <xf numFmtId="14" fontId="7" fillId="0" borderId="53" xfId="0" applyNumberFormat="1" applyFont="1" applyBorder="1" applyAlignment="1">
      <alignment horizontal="center"/>
    </xf>
    <xf numFmtId="14" fontId="7" fillId="0" borderId="26" xfId="0" applyNumberFormat="1" applyFont="1" applyBorder="1" applyAlignment="1">
      <alignment horizontal="center"/>
    </xf>
    <xf numFmtId="14" fontId="7" fillId="0" borderId="25" xfId="0" applyNumberFormat="1" applyFont="1" applyBorder="1" applyAlignment="1">
      <alignment horizontal="center"/>
    </xf>
    <xf numFmtId="14" fontId="7" fillId="0" borderId="28" xfId="0" applyNumberFormat="1" applyFont="1" applyBorder="1" applyAlignment="1">
      <alignment horizontal="center"/>
    </xf>
    <xf numFmtId="0" fontId="0" fillId="24" borderId="43" xfId="0" applyFill="1" applyBorder="1" applyAlignment="1">
      <alignment horizontal="center" vertical="center" wrapText="1"/>
    </xf>
    <xf numFmtId="14" fontId="0" fillId="0" borderId="47" xfId="0" applyNumberFormat="1" applyBorder="1"/>
    <xf numFmtId="2" fontId="0" fillId="0" borderId="29" xfId="0" applyNumberForma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2" fontId="0" fillId="0" borderId="45" xfId="0" applyNumberFormat="1" applyBorder="1" applyAlignment="1">
      <alignment horizontal="center"/>
    </xf>
    <xf numFmtId="0" fontId="0" fillId="0" borderId="45" xfId="0" applyBorder="1" applyAlignment="1">
      <alignment horizontal="center"/>
    </xf>
    <xf numFmtId="1" fontId="7" fillId="0" borderId="55" xfId="0" applyNumberFormat="1" applyFont="1" applyBorder="1" applyAlignment="1">
      <alignment horizontal="center"/>
    </xf>
    <xf numFmtId="1" fontId="7" fillId="0" borderId="56" xfId="0" applyNumberFormat="1" applyFont="1" applyBorder="1" applyAlignment="1">
      <alignment horizontal="center"/>
    </xf>
    <xf numFmtId="1" fontId="7" fillId="0" borderId="29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 horizontal="center" vertical="center"/>
    </xf>
    <xf numFmtId="165" fontId="7" fillId="0" borderId="27" xfId="0" applyNumberFormat="1" applyFont="1" applyBorder="1" applyAlignment="1">
      <alignment horizontal="center" vertical="center"/>
    </xf>
    <xf numFmtId="2" fontId="0" fillId="0" borderId="27" xfId="0" applyNumberForma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4" fontId="7" fillId="0" borderId="57" xfId="0" applyNumberFormat="1" applyFont="1" applyBorder="1" applyAlignment="1">
      <alignment horizontal="center" vertical="center" wrapText="1"/>
    </xf>
    <xf numFmtId="2" fontId="7" fillId="0" borderId="58" xfId="0" applyNumberFormat="1" applyFont="1" applyBorder="1" applyAlignment="1">
      <alignment horizontal="center" vertical="center"/>
    </xf>
    <xf numFmtId="165" fontId="7" fillId="0" borderId="59" xfId="0" applyNumberFormat="1" applyFont="1" applyBorder="1" applyAlignment="1">
      <alignment horizontal="center" vertical="center"/>
    </xf>
    <xf numFmtId="165" fontId="7" fillId="0" borderId="58" xfId="0" applyNumberFormat="1" applyFont="1" applyBorder="1" applyAlignment="1">
      <alignment horizontal="center" vertical="center"/>
    </xf>
    <xf numFmtId="1" fontId="7" fillId="0" borderId="27" xfId="0" applyNumberFormat="1" applyFont="1" applyBorder="1" applyAlignment="1">
      <alignment horizontal="center"/>
    </xf>
    <xf numFmtId="14" fontId="7" fillId="0" borderId="26" xfId="0" applyNumberFormat="1" applyFont="1" applyBorder="1" applyAlignment="1">
      <alignment horizontal="center" wrapText="1"/>
    </xf>
    <xf numFmtId="14" fontId="7" fillId="0" borderId="26" xfId="0" applyNumberFormat="1" applyFont="1" applyBorder="1" applyAlignment="1">
      <alignment horizontal="center" vertical="center" wrapText="1"/>
    </xf>
    <xf numFmtId="1" fontId="7" fillId="0" borderId="27" xfId="0" applyNumberFormat="1" applyFont="1" applyBorder="1" applyAlignment="1">
      <alignment horizontal="center" vertical="center"/>
    </xf>
    <xf numFmtId="2" fontId="7" fillId="0" borderId="20" xfId="0" applyNumberFormat="1" applyFont="1" applyBorder="1" applyAlignment="1">
      <alignment horizontal="center" vertical="center"/>
    </xf>
    <xf numFmtId="1" fontId="0" fillId="0" borderId="27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2" fontId="7" fillId="0" borderId="27" xfId="0" applyNumberFormat="1" applyFont="1" applyBorder="1" applyAlignment="1">
      <alignment horizontal="center" vertical="center"/>
    </xf>
    <xf numFmtId="14" fontId="7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14" fontId="7" fillId="0" borderId="55" xfId="0" applyNumberFormat="1" applyFont="1" applyBorder="1" applyAlignment="1">
      <alignment horizontal="center" vertical="center" wrapText="1"/>
    </xf>
    <xf numFmtId="2" fontId="7" fillId="0" borderId="26" xfId="0" applyNumberFormat="1" applyFont="1" applyBorder="1" applyAlignment="1">
      <alignment horizontal="center"/>
    </xf>
    <xf numFmtId="2" fontId="5" fillId="0" borderId="0" xfId="0" applyNumberFormat="1" applyFont="1"/>
    <xf numFmtId="0" fontId="9" fillId="0" borderId="60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14" fontId="0" fillId="0" borderId="0" xfId="0" applyNumberFormat="1" applyAlignment="1">
      <alignment horizontal="center" vertical="center" wrapText="1"/>
    </xf>
    <xf numFmtId="165" fontId="7" fillId="0" borderId="27" xfId="0" applyNumberFormat="1" applyFont="1" applyBorder="1" applyAlignment="1">
      <alignment horizontal="center"/>
    </xf>
    <xf numFmtId="0" fontId="7" fillId="0" borderId="27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165" fontId="7" fillId="0" borderId="55" xfId="0" applyNumberFormat="1" applyFont="1" applyBorder="1" applyAlignment="1">
      <alignment horizontal="center"/>
    </xf>
    <xf numFmtId="0" fontId="0" fillId="0" borderId="0" xfId="0" applyAlignment="1">
      <alignment horizontal="left" vertical="center" wrapText="1"/>
    </xf>
    <xf numFmtId="0" fontId="16" fillId="0" borderId="0" xfId="0" applyFont="1"/>
    <xf numFmtId="14" fontId="7" fillId="24" borderId="43" xfId="0" applyNumberFormat="1" applyFont="1" applyFill="1" applyBorder="1" applyAlignment="1">
      <alignment horizontal="center" vertical="center" wrapText="1"/>
    </xf>
    <xf numFmtId="14" fontId="0" fillId="0" borderId="13" xfId="0" applyNumberForma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14" fontId="7" fillId="0" borderId="29" xfId="0" applyNumberFormat="1" applyFont="1" applyBorder="1" applyAlignment="1">
      <alignment horizontal="center"/>
    </xf>
    <xf numFmtId="1" fontId="7" fillId="0" borderId="14" xfId="0" applyNumberFormat="1" applyFont="1" applyBorder="1" applyAlignment="1">
      <alignment horizontal="center"/>
    </xf>
    <xf numFmtId="14" fontId="7" fillId="0" borderId="55" xfId="39" applyNumberFormat="1" applyBorder="1" applyAlignment="1">
      <alignment horizontal="center"/>
    </xf>
    <xf numFmtId="14" fontId="7" fillId="0" borderId="61" xfId="0" applyNumberFormat="1" applyFont="1" applyBorder="1" applyAlignment="1">
      <alignment horizontal="center"/>
    </xf>
    <xf numFmtId="0" fontId="7" fillId="0" borderId="62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55" xfId="38" applyBorder="1" applyAlignment="1">
      <alignment horizontal="center"/>
    </xf>
    <xf numFmtId="0" fontId="17" fillId="0" borderId="0" xfId="0" applyFont="1"/>
    <xf numFmtId="0" fontId="0" fillId="0" borderId="10" xfId="0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14" fontId="0" fillId="0" borderId="19" xfId="0" applyNumberFormat="1" applyBorder="1"/>
    <xf numFmtId="0" fontId="7" fillId="0" borderId="0" xfId="0" applyFont="1" applyAlignment="1">
      <alignment vertical="justify"/>
    </xf>
    <xf numFmtId="0" fontId="14" fillId="24" borderId="10" xfId="0" applyFont="1" applyFill="1" applyBorder="1" applyAlignment="1">
      <alignment horizontal="center" vertical="center"/>
    </xf>
    <xf numFmtId="0" fontId="14" fillId="24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vertical="justify"/>
    </xf>
    <xf numFmtId="0" fontId="7" fillId="0" borderId="55" xfId="39" applyBorder="1" applyAlignment="1">
      <alignment horizontal="center"/>
    </xf>
    <xf numFmtId="2" fontId="0" fillId="0" borderId="0" xfId="0" applyNumberFormat="1"/>
    <xf numFmtId="14" fontId="7" fillId="0" borderId="55" xfId="38" applyNumberFormat="1" applyBorder="1" applyAlignment="1">
      <alignment horizontal="center"/>
    </xf>
    <xf numFmtId="0" fontId="0" fillId="24" borderId="23" xfId="0" applyFill="1" applyBorder="1" applyAlignment="1">
      <alignment horizontal="center"/>
    </xf>
    <xf numFmtId="0" fontId="0" fillId="24" borderId="32" xfId="0" applyFill="1" applyBorder="1" applyAlignment="1">
      <alignment horizontal="center"/>
    </xf>
    <xf numFmtId="0" fontId="0" fillId="24" borderId="24" xfId="0" applyFill="1" applyBorder="1" applyAlignment="1">
      <alignment horizontal="center"/>
    </xf>
    <xf numFmtId="0" fontId="7" fillId="0" borderId="0" xfId="0" applyFont="1"/>
    <xf numFmtId="0" fontId="0" fillId="24" borderId="10" xfId="0" applyFill="1" applyBorder="1" applyAlignment="1">
      <alignment horizontal="centerContinuous"/>
    </xf>
    <xf numFmtId="0" fontId="0" fillId="24" borderId="10" xfId="0" applyFill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14" fontId="12" fillId="0" borderId="0" xfId="0" applyNumberFormat="1" applyFont="1"/>
    <xf numFmtId="0" fontId="7" fillId="0" borderId="10" xfId="0" applyFont="1" applyBorder="1" applyAlignment="1">
      <alignment horizontal="center" vertical="center" wrapText="1"/>
    </xf>
    <xf numFmtId="3" fontId="7" fillId="0" borderId="27" xfId="0" applyNumberFormat="1" applyFont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0" fontId="0" fillId="56" borderId="0" xfId="0" applyFill="1"/>
    <xf numFmtId="1" fontId="0" fillId="57" borderId="0" xfId="0" applyNumberFormat="1" applyFill="1" applyAlignment="1">
      <alignment horizontal="center"/>
    </xf>
    <xf numFmtId="0" fontId="0" fillId="57" borderId="0" xfId="0" applyFill="1"/>
    <xf numFmtId="14" fontId="0" fillId="57" borderId="29" xfId="0" applyNumberFormat="1" applyFill="1" applyBorder="1" applyAlignment="1">
      <alignment horizontal="center"/>
    </xf>
    <xf numFmtId="3" fontId="7" fillId="0" borderId="26" xfId="0" applyNumberFormat="1" applyFont="1" applyBorder="1" applyAlignment="1">
      <alignment horizontal="center"/>
    </xf>
    <xf numFmtId="0" fontId="0" fillId="0" borderId="27" xfId="0" applyBorder="1"/>
    <xf numFmtId="0" fontId="0" fillId="0" borderId="45" xfId="0" applyBorder="1"/>
    <xf numFmtId="14" fontId="7" fillId="0" borderId="10" xfId="0" applyNumberFormat="1" applyFont="1" applyBorder="1" applyAlignment="1">
      <alignment horizontal="center" vertical="center"/>
    </xf>
    <xf numFmtId="1" fontId="0" fillId="57" borderId="46" xfId="0" applyNumberFormat="1" applyFill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1" fontId="7" fillId="57" borderId="30" xfId="0" applyNumberFormat="1" applyFont="1" applyFill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7" fillId="0" borderId="10" xfId="0" applyFont="1" applyBorder="1"/>
    <xf numFmtId="1" fontId="0" fillId="0" borderId="0" xfId="0" applyNumberFormat="1" applyAlignment="1">
      <alignment horizontal="right"/>
    </xf>
    <xf numFmtId="14" fontId="0" fillId="0" borderId="29" xfId="0" applyNumberFormat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1" fontId="0" fillId="0" borderId="46" xfId="0" applyNumberFormat="1" applyBorder="1" applyAlignment="1">
      <alignment horizontal="center"/>
    </xf>
    <xf numFmtId="1" fontId="7" fillId="0" borderId="55" xfId="39" applyNumberFormat="1" applyBorder="1" applyAlignment="1">
      <alignment horizontal="center"/>
    </xf>
    <xf numFmtId="165" fontId="7" fillId="0" borderId="55" xfId="39" applyNumberFormat="1" applyBorder="1" applyAlignment="1">
      <alignment horizontal="center"/>
    </xf>
    <xf numFmtId="14" fontId="0" fillId="57" borderId="62" xfId="0" applyNumberFormat="1" applyFill="1" applyBorder="1" applyAlignment="1">
      <alignment horizontal="center"/>
    </xf>
    <xf numFmtId="14" fontId="0" fillId="57" borderId="27" xfId="0" applyNumberFormat="1" applyFill="1" applyBorder="1" applyAlignment="1">
      <alignment horizontal="center"/>
    </xf>
    <xf numFmtId="14" fontId="7" fillId="57" borderId="29" xfId="0" applyNumberFormat="1" applyFont="1" applyFill="1" applyBorder="1" applyAlignment="1">
      <alignment horizontal="center"/>
    </xf>
    <xf numFmtId="1" fontId="7" fillId="0" borderId="0" xfId="0" applyNumberFormat="1" applyFont="1" applyAlignment="1">
      <alignment horizontal="center"/>
    </xf>
    <xf numFmtId="0" fontId="52" fillId="0" borderId="0" xfId="0" applyFont="1"/>
    <xf numFmtId="1" fontId="0" fillId="57" borderId="0" xfId="0" applyNumberFormat="1" applyFill="1"/>
    <xf numFmtId="1" fontId="0" fillId="0" borderId="10" xfId="0" applyNumberFormat="1" applyBorder="1" applyAlignment="1">
      <alignment horizontal="center"/>
    </xf>
    <xf numFmtId="1" fontId="0" fillId="57" borderId="10" xfId="0" applyNumberFormat="1" applyFill="1" applyBorder="1" applyAlignment="1">
      <alignment horizontal="center"/>
    </xf>
    <xf numFmtId="1" fontId="7" fillId="57" borderId="10" xfId="0" applyNumberFormat="1" applyFont="1" applyFill="1" applyBorder="1" applyAlignment="1">
      <alignment horizontal="center"/>
    </xf>
    <xf numFmtId="1" fontId="7" fillId="0" borderId="0" xfId="0" applyNumberFormat="1" applyFont="1"/>
    <xf numFmtId="1" fontId="0" fillId="57" borderId="43" xfId="0" applyNumberFormat="1" applyFill="1" applyBorder="1" applyAlignment="1">
      <alignment horizontal="center"/>
    </xf>
    <xf numFmtId="1" fontId="0" fillId="0" borderId="43" xfId="0" applyNumberFormat="1" applyBorder="1" applyAlignment="1">
      <alignment horizontal="center"/>
    </xf>
    <xf numFmtId="1" fontId="7" fillId="57" borderId="48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57" borderId="10" xfId="0" applyFill="1" applyBorder="1" applyAlignment="1">
      <alignment horizontal="center" vertical="center"/>
    </xf>
    <xf numFmtId="1" fontId="7" fillId="57" borderId="10" xfId="0" applyNumberFormat="1" applyFont="1" applyFill="1" applyBorder="1" applyAlignment="1">
      <alignment horizontal="center" vertical="center"/>
    </xf>
    <xf numFmtId="1" fontId="7" fillId="57" borderId="50" xfId="0" applyNumberFormat="1" applyFont="1" applyFill="1" applyBorder="1" applyAlignment="1">
      <alignment horizontal="center"/>
    </xf>
    <xf numFmtId="1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0" fillId="57" borderId="10" xfId="0" applyNumberFormat="1" applyFill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54" xfId="0" applyNumberForma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3" fontId="0" fillId="57" borderId="10" xfId="0" applyNumberFormat="1" applyFill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7" fillId="0" borderId="10" xfId="0" applyFont="1" applyBorder="1" applyAlignment="1">
      <alignment horizontal="center" vertical="justify"/>
    </xf>
    <xf numFmtId="0" fontId="7" fillId="0" borderId="10" xfId="0" applyFont="1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3" fontId="7" fillId="0" borderId="29" xfId="0" applyNumberFormat="1" applyFont="1" applyBorder="1" applyAlignment="1">
      <alignment horizontal="center"/>
    </xf>
    <xf numFmtId="3" fontId="7" fillId="0" borderId="28" xfId="0" applyNumberFormat="1" applyFont="1" applyBorder="1" applyAlignment="1">
      <alignment horizontal="center"/>
    </xf>
    <xf numFmtId="3" fontId="0" fillId="0" borderId="29" xfId="0" applyNumberFormat="1" applyBorder="1" applyAlignment="1">
      <alignment horizontal="center"/>
    </xf>
    <xf numFmtId="3" fontId="7" fillId="0" borderId="55" xfId="39" applyNumberFormat="1" applyBorder="1" applyAlignment="1">
      <alignment horizontal="center"/>
    </xf>
    <xf numFmtId="3" fontId="7" fillId="0" borderId="14" xfId="0" applyNumberFormat="1" applyFont="1" applyBorder="1" applyAlignment="1">
      <alignment horizontal="center"/>
    </xf>
    <xf numFmtId="165" fontId="7" fillId="0" borderId="29" xfId="0" applyNumberFormat="1" applyFont="1" applyBorder="1" applyAlignment="1">
      <alignment horizontal="center"/>
    </xf>
    <xf numFmtId="165" fontId="7" fillId="0" borderId="45" xfId="0" applyNumberFormat="1" applyFont="1" applyBorder="1" applyAlignment="1">
      <alignment horizontal="center"/>
    </xf>
    <xf numFmtId="1" fontId="7" fillId="0" borderId="45" xfId="0" applyNumberFormat="1" applyFont="1" applyBorder="1" applyAlignment="1">
      <alignment horizontal="center"/>
    </xf>
    <xf numFmtId="3" fontId="7" fillId="0" borderId="56" xfId="0" applyNumberFormat="1" applyFont="1" applyBorder="1" applyAlignment="1">
      <alignment horizontal="center"/>
    </xf>
    <xf numFmtId="3" fontId="7" fillId="0" borderId="51" xfId="0" applyNumberFormat="1" applyFont="1" applyBorder="1" applyAlignment="1">
      <alignment horizontal="center"/>
    </xf>
    <xf numFmtId="1" fontId="7" fillId="0" borderId="51" xfId="0" applyNumberFormat="1" applyFont="1" applyBorder="1" applyAlignment="1">
      <alignment horizontal="center"/>
    </xf>
    <xf numFmtId="165" fontId="0" fillId="0" borderId="29" xfId="0" applyNumberFormat="1" applyBorder="1" applyAlignment="1">
      <alignment horizontal="center"/>
    </xf>
    <xf numFmtId="0" fontId="0" fillId="57" borderId="0" xfId="0" applyFill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justify" wrapText="1"/>
    </xf>
    <xf numFmtId="1" fontId="7" fillId="0" borderId="10" xfId="0" applyNumberFormat="1" applyFont="1" applyBorder="1" applyAlignment="1">
      <alignment horizontal="center"/>
    </xf>
    <xf numFmtId="16" fontId="0" fillId="0" borderId="0" xfId="0" applyNumberFormat="1"/>
    <xf numFmtId="1" fontId="0" fillId="0" borderId="10" xfId="0" applyNumberFormat="1" applyBorder="1"/>
    <xf numFmtId="0" fontId="7" fillId="0" borderId="12" xfId="0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1" fontId="0" fillId="57" borderId="10" xfId="0" applyNumberFormat="1" applyFill="1" applyBorder="1" applyAlignment="1">
      <alignment horizontal="center" vertical="center"/>
    </xf>
    <xf numFmtId="0" fontId="5" fillId="58" borderId="0" xfId="0" applyFont="1" applyFill="1"/>
    <xf numFmtId="14" fontId="5" fillId="58" borderId="0" xfId="0" applyNumberFormat="1" applyFont="1" applyFill="1"/>
    <xf numFmtId="0" fontId="3" fillId="24" borderId="60" xfId="0" applyFont="1" applyFill="1" applyBorder="1" applyAlignment="1">
      <alignment horizontal="center"/>
    </xf>
    <xf numFmtId="0" fontId="3" fillId="24" borderId="46" xfId="0" applyFont="1" applyFill="1" applyBorder="1" applyAlignment="1">
      <alignment horizontal="center"/>
    </xf>
    <xf numFmtId="0" fontId="3" fillId="24" borderId="52" xfId="0" applyFont="1" applyFill="1" applyBorder="1" applyAlignment="1">
      <alignment horizontal="center"/>
    </xf>
    <xf numFmtId="0" fontId="3" fillId="24" borderId="63" xfId="0" applyFont="1" applyFill="1" applyBorder="1" applyAlignment="1">
      <alignment horizontal="center"/>
    </xf>
    <xf numFmtId="0" fontId="3" fillId="24" borderId="64" xfId="0" applyFont="1" applyFill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8" fillId="57" borderId="0" xfId="0" applyFont="1" applyFill="1" applyAlignment="1">
      <alignment horizontal="center"/>
    </xf>
    <xf numFmtId="0" fontId="13" fillId="24" borderId="10" xfId="0" applyFont="1" applyFill="1" applyBorder="1" applyAlignment="1">
      <alignment horizontal="center" vertical="center"/>
    </xf>
    <xf numFmtId="14" fontId="0" fillId="0" borderId="53" xfId="0" applyNumberFormat="1" applyBorder="1" applyAlignment="1">
      <alignment horizontal="center"/>
    </xf>
    <xf numFmtId="14" fontId="0" fillId="0" borderId="56" xfId="0" applyNumberFormat="1" applyBorder="1" applyAlignment="1">
      <alignment horizontal="center"/>
    </xf>
    <xf numFmtId="14" fontId="0" fillId="0" borderId="65" xfId="0" applyNumberFormat="1" applyBorder="1" applyAlignment="1">
      <alignment horizontal="center"/>
    </xf>
    <xf numFmtId="0" fontId="0" fillId="0" borderId="53" xfId="0" applyBorder="1" applyAlignment="1">
      <alignment horizontal="center" wrapText="1"/>
    </xf>
    <xf numFmtId="0" fontId="0" fillId="0" borderId="56" xfId="0" applyBorder="1" applyAlignment="1">
      <alignment horizontal="center" wrapText="1"/>
    </xf>
    <xf numFmtId="0" fontId="0" fillId="0" borderId="65" xfId="0" applyBorder="1" applyAlignment="1">
      <alignment horizontal="center" wrapText="1"/>
    </xf>
    <xf numFmtId="0" fontId="7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4" fontId="7" fillId="0" borderId="53" xfId="0" applyNumberFormat="1" applyFont="1" applyBorder="1" applyAlignment="1">
      <alignment horizontal="center" vertical="center" wrapText="1"/>
    </xf>
    <xf numFmtId="14" fontId="7" fillId="0" borderId="56" xfId="0" applyNumberFormat="1" applyFont="1" applyBorder="1" applyAlignment="1">
      <alignment horizontal="center" vertical="center" wrapText="1"/>
    </xf>
    <xf numFmtId="14" fontId="7" fillId="0" borderId="65" xfId="0" applyNumberFormat="1" applyFont="1" applyBorder="1" applyAlignment="1">
      <alignment horizontal="center" vertical="center" wrapText="1"/>
    </xf>
    <xf numFmtId="0" fontId="7" fillId="24" borderId="52" xfId="0" applyFont="1" applyFill="1" applyBorder="1" applyAlignment="1">
      <alignment horizontal="center" vertical="center" wrapText="1"/>
    </xf>
    <xf numFmtId="0" fontId="7" fillId="24" borderId="63" xfId="0" applyFont="1" applyFill="1" applyBorder="1" applyAlignment="1">
      <alignment horizontal="center" vertical="center" wrapText="1"/>
    </xf>
    <xf numFmtId="0" fontId="7" fillId="24" borderId="64" xfId="0" applyFont="1" applyFill="1" applyBorder="1" applyAlignment="1">
      <alignment horizontal="center" vertical="center" wrapText="1"/>
    </xf>
    <xf numFmtId="0" fontId="7" fillId="24" borderId="66" xfId="0" applyFont="1" applyFill="1" applyBorder="1" applyAlignment="1">
      <alignment horizontal="center" vertical="center" wrapText="1"/>
    </xf>
    <xf numFmtId="0" fontId="7" fillId="24" borderId="47" xfId="0" applyFont="1" applyFill="1" applyBorder="1" applyAlignment="1">
      <alignment horizontal="center" vertical="center" wrapText="1"/>
    </xf>
    <xf numFmtId="0" fontId="7" fillId="24" borderId="31" xfId="0" applyFont="1" applyFill="1" applyBorder="1" applyAlignment="1">
      <alignment horizontal="center" vertical="center" wrapText="1"/>
    </xf>
    <xf numFmtId="0" fontId="7" fillId="24" borderId="67" xfId="0" applyFont="1" applyFill="1" applyBorder="1" applyAlignment="1">
      <alignment horizontal="center" vertical="center" wrapText="1"/>
    </xf>
    <xf numFmtId="0" fontId="0" fillId="24" borderId="62" xfId="0" applyFill="1" applyBorder="1" applyAlignment="1">
      <alignment horizontal="center" vertical="center" wrapText="1"/>
    </xf>
    <xf numFmtId="0" fontId="0" fillId="24" borderId="42" xfId="0" applyFill="1" applyBorder="1" applyAlignment="1">
      <alignment horizontal="center" vertical="center" wrapText="1"/>
    </xf>
    <xf numFmtId="0" fontId="0" fillId="24" borderId="67" xfId="0" applyFill="1" applyBorder="1" applyAlignment="1">
      <alignment horizontal="center" vertical="distributed"/>
    </xf>
    <xf numFmtId="0" fontId="0" fillId="24" borderId="62" xfId="0" applyFill="1" applyBorder="1" applyAlignment="1">
      <alignment horizontal="center" vertical="distributed"/>
    </xf>
    <xf numFmtId="0" fontId="0" fillId="24" borderId="42" xfId="0" applyFill="1" applyBorder="1" applyAlignment="1">
      <alignment horizontal="center" vertical="distributed"/>
    </xf>
    <xf numFmtId="0" fontId="0" fillId="24" borderId="67" xfId="0" applyFill="1" applyBorder="1" applyAlignment="1">
      <alignment horizontal="center" vertical="center"/>
    </xf>
    <xf numFmtId="0" fontId="0" fillId="24" borderId="62" xfId="0" applyFill="1" applyBorder="1" applyAlignment="1">
      <alignment horizontal="center" vertical="center"/>
    </xf>
    <xf numFmtId="0" fontId="0" fillId="24" borderId="42" xfId="0" applyFill="1" applyBorder="1" applyAlignment="1">
      <alignment horizontal="center" vertical="center"/>
    </xf>
    <xf numFmtId="0" fontId="0" fillId="24" borderId="52" xfId="0" applyFill="1" applyBorder="1" applyAlignment="1">
      <alignment horizontal="center" vertical="center" wrapText="1"/>
    </xf>
    <xf numFmtId="0" fontId="0" fillId="24" borderId="61" xfId="0" applyFill="1" applyBorder="1" applyAlignment="1">
      <alignment horizontal="center" vertical="center" wrapText="1"/>
    </xf>
    <xf numFmtId="0" fontId="0" fillId="24" borderId="66" xfId="0" applyFill="1" applyBorder="1" applyAlignment="1">
      <alignment horizontal="center" vertical="center" wrapText="1"/>
    </xf>
    <xf numFmtId="0" fontId="9" fillId="24" borderId="60" xfId="0" applyFont="1" applyFill="1" applyBorder="1" applyAlignment="1">
      <alignment horizontal="center" vertical="center"/>
    </xf>
    <xf numFmtId="0" fontId="9" fillId="24" borderId="44" xfId="0" applyFont="1" applyFill="1" applyBorder="1" applyAlignment="1">
      <alignment horizontal="center" vertical="center"/>
    </xf>
    <xf numFmtId="0" fontId="9" fillId="24" borderId="46" xfId="0" applyFont="1" applyFill="1" applyBorder="1" applyAlignment="1">
      <alignment horizontal="center" vertical="center"/>
    </xf>
    <xf numFmtId="0" fontId="10" fillId="24" borderId="60" xfId="0" applyFont="1" applyFill="1" applyBorder="1" applyAlignment="1">
      <alignment horizontal="center" vertical="center"/>
    </xf>
    <xf numFmtId="0" fontId="10" fillId="24" borderId="44" xfId="0" applyFont="1" applyFill="1" applyBorder="1" applyAlignment="1">
      <alignment horizontal="center" vertical="center"/>
    </xf>
    <xf numFmtId="0" fontId="10" fillId="24" borderId="46" xfId="0" applyFont="1" applyFill="1" applyBorder="1" applyAlignment="1">
      <alignment horizontal="center" vertical="center"/>
    </xf>
  </cellXfs>
  <cellStyles count="90">
    <cellStyle name="20% - Accent1 2" xfId="1" xr:uid="{00000000-0005-0000-0000-000000000000}"/>
    <cellStyle name="20% - Accent1 3" xfId="47" xr:uid="{00000000-0005-0000-0000-000001000000}"/>
    <cellStyle name="20% - Accent2 2" xfId="2" xr:uid="{00000000-0005-0000-0000-000002000000}"/>
    <cellStyle name="20% - Accent2 3" xfId="48" xr:uid="{00000000-0005-0000-0000-000003000000}"/>
    <cellStyle name="20% - Accent3 2" xfId="3" xr:uid="{00000000-0005-0000-0000-000004000000}"/>
    <cellStyle name="20% - Accent3 3" xfId="49" xr:uid="{00000000-0005-0000-0000-000005000000}"/>
    <cellStyle name="20% - Accent4 2" xfId="4" xr:uid="{00000000-0005-0000-0000-000006000000}"/>
    <cellStyle name="20% - Accent4 3" xfId="50" xr:uid="{00000000-0005-0000-0000-000007000000}"/>
    <cellStyle name="20% - Accent5 2" xfId="5" xr:uid="{00000000-0005-0000-0000-000008000000}"/>
    <cellStyle name="20% - Accent5 3" xfId="51" xr:uid="{00000000-0005-0000-0000-000009000000}"/>
    <cellStyle name="20% - Accent6 2" xfId="6" xr:uid="{00000000-0005-0000-0000-00000A000000}"/>
    <cellStyle name="20% - Accent6 3" xfId="52" xr:uid="{00000000-0005-0000-0000-00000B000000}"/>
    <cellStyle name="40% - Accent1 2" xfId="7" xr:uid="{00000000-0005-0000-0000-00000C000000}"/>
    <cellStyle name="40% - Accent1 3" xfId="53" xr:uid="{00000000-0005-0000-0000-00000D000000}"/>
    <cellStyle name="40% - Accent2 2" xfId="8" xr:uid="{00000000-0005-0000-0000-00000E000000}"/>
    <cellStyle name="40% - Accent2 3" xfId="54" xr:uid="{00000000-0005-0000-0000-00000F000000}"/>
    <cellStyle name="40% - Accent3 2" xfId="9" xr:uid="{00000000-0005-0000-0000-000010000000}"/>
    <cellStyle name="40% - Accent3 3" xfId="55" xr:uid="{00000000-0005-0000-0000-000011000000}"/>
    <cellStyle name="40% - Accent4 2" xfId="10" xr:uid="{00000000-0005-0000-0000-000012000000}"/>
    <cellStyle name="40% - Accent4 3" xfId="56" xr:uid="{00000000-0005-0000-0000-000013000000}"/>
    <cellStyle name="40% - Accent5 2" xfId="11" xr:uid="{00000000-0005-0000-0000-000014000000}"/>
    <cellStyle name="40% - Accent5 3" xfId="57" xr:uid="{00000000-0005-0000-0000-000015000000}"/>
    <cellStyle name="40% - Accent6 2" xfId="12" xr:uid="{00000000-0005-0000-0000-000016000000}"/>
    <cellStyle name="40% - Accent6 3" xfId="58" xr:uid="{00000000-0005-0000-0000-000017000000}"/>
    <cellStyle name="60% - Accent1 2" xfId="13" xr:uid="{00000000-0005-0000-0000-000018000000}"/>
    <cellStyle name="60% - Accent1 2 2" xfId="59" xr:uid="{00000000-0005-0000-0000-000019000000}"/>
    <cellStyle name="60% - Accent2 2" xfId="14" xr:uid="{00000000-0005-0000-0000-00001A000000}"/>
    <cellStyle name="60% - Accent2 2 2" xfId="60" xr:uid="{00000000-0005-0000-0000-00001B000000}"/>
    <cellStyle name="60% - Accent3 2" xfId="15" xr:uid="{00000000-0005-0000-0000-00001C000000}"/>
    <cellStyle name="60% - Accent3 2 2" xfId="61" xr:uid="{00000000-0005-0000-0000-00001D000000}"/>
    <cellStyle name="60% - Accent4 2" xfId="16" xr:uid="{00000000-0005-0000-0000-00001E000000}"/>
    <cellStyle name="60% - Accent4 2 2" xfId="62" xr:uid="{00000000-0005-0000-0000-00001F000000}"/>
    <cellStyle name="60% - Accent5 2" xfId="17" xr:uid="{00000000-0005-0000-0000-000020000000}"/>
    <cellStyle name="60% - Accent5 2 2" xfId="63" xr:uid="{00000000-0005-0000-0000-000021000000}"/>
    <cellStyle name="60% - Accent6 2" xfId="18" xr:uid="{00000000-0005-0000-0000-000022000000}"/>
    <cellStyle name="60% - Accent6 2 2" xfId="64" xr:uid="{00000000-0005-0000-0000-000023000000}"/>
    <cellStyle name="Accent1 2" xfId="19" xr:uid="{00000000-0005-0000-0000-000024000000}"/>
    <cellStyle name="Accent1 2 2" xfId="65" xr:uid="{00000000-0005-0000-0000-000025000000}"/>
    <cellStyle name="Accent2 2" xfId="20" xr:uid="{00000000-0005-0000-0000-000026000000}"/>
    <cellStyle name="Accent2 2 2" xfId="66" xr:uid="{00000000-0005-0000-0000-000027000000}"/>
    <cellStyle name="Accent3 2" xfId="21" xr:uid="{00000000-0005-0000-0000-000028000000}"/>
    <cellStyle name="Accent3 2 2" xfId="67" xr:uid="{00000000-0005-0000-0000-000029000000}"/>
    <cellStyle name="Accent4 2" xfId="22" xr:uid="{00000000-0005-0000-0000-00002A000000}"/>
    <cellStyle name="Accent4 2 2" xfId="68" xr:uid="{00000000-0005-0000-0000-00002B000000}"/>
    <cellStyle name="Accent5 2" xfId="23" xr:uid="{00000000-0005-0000-0000-00002C000000}"/>
    <cellStyle name="Accent5 2 2" xfId="69" xr:uid="{00000000-0005-0000-0000-00002D000000}"/>
    <cellStyle name="Accent6 2" xfId="24" xr:uid="{00000000-0005-0000-0000-00002E000000}"/>
    <cellStyle name="Accent6 2 2" xfId="70" xr:uid="{00000000-0005-0000-0000-00002F000000}"/>
    <cellStyle name="Bad 2" xfId="25" xr:uid="{00000000-0005-0000-0000-000030000000}"/>
    <cellStyle name="Bad 2 2" xfId="71" xr:uid="{00000000-0005-0000-0000-000031000000}"/>
    <cellStyle name="Calculation 2" xfId="26" xr:uid="{00000000-0005-0000-0000-000032000000}"/>
    <cellStyle name="Calculation 2 2" xfId="72" xr:uid="{00000000-0005-0000-0000-000033000000}"/>
    <cellStyle name="Check Cell 2" xfId="27" xr:uid="{00000000-0005-0000-0000-000034000000}"/>
    <cellStyle name="Check Cell 2 2" xfId="73" xr:uid="{00000000-0005-0000-0000-000035000000}"/>
    <cellStyle name="Explanatory Text 2" xfId="28" xr:uid="{00000000-0005-0000-0000-000036000000}"/>
    <cellStyle name="Explanatory Text 2 2" xfId="74" xr:uid="{00000000-0005-0000-0000-000037000000}"/>
    <cellStyle name="Good 2" xfId="29" xr:uid="{00000000-0005-0000-0000-000038000000}"/>
    <cellStyle name="Good 2 2" xfId="75" xr:uid="{00000000-0005-0000-0000-000039000000}"/>
    <cellStyle name="Heading 1 2" xfId="30" xr:uid="{00000000-0005-0000-0000-00003A000000}"/>
    <cellStyle name="Heading 1 2 2" xfId="76" xr:uid="{00000000-0005-0000-0000-00003B000000}"/>
    <cellStyle name="Heading 2 2" xfId="31" xr:uid="{00000000-0005-0000-0000-00003C000000}"/>
    <cellStyle name="Heading 2 2 2" xfId="77" xr:uid="{00000000-0005-0000-0000-00003D000000}"/>
    <cellStyle name="Heading 3 2" xfId="32" xr:uid="{00000000-0005-0000-0000-00003E000000}"/>
    <cellStyle name="Heading 3 2 2" xfId="78" xr:uid="{00000000-0005-0000-0000-00003F000000}"/>
    <cellStyle name="Heading 4 2" xfId="33" xr:uid="{00000000-0005-0000-0000-000040000000}"/>
    <cellStyle name="Heading 4 2 2" xfId="79" xr:uid="{00000000-0005-0000-0000-000041000000}"/>
    <cellStyle name="Input 2" xfId="34" xr:uid="{00000000-0005-0000-0000-000042000000}"/>
    <cellStyle name="Input 2 2" xfId="80" xr:uid="{00000000-0005-0000-0000-000043000000}"/>
    <cellStyle name="Input no Decimals" xfId="45" xr:uid="{00000000-0005-0000-0000-000044000000}"/>
    <cellStyle name="Linked Cell 2" xfId="35" xr:uid="{00000000-0005-0000-0000-000045000000}"/>
    <cellStyle name="Linked Cell 2 2" xfId="81" xr:uid="{00000000-0005-0000-0000-000046000000}"/>
    <cellStyle name="Neutral 2" xfId="36" xr:uid="{00000000-0005-0000-0000-000047000000}"/>
    <cellStyle name="Neutral 2 2" xfId="82" xr:uid="{00000000-0005-0000-0000-000048000000}"/>
    <cellStyle name="Normal" xfId="0" builtinId="0"/>
    <cellStyle name="Normal 2" xfId="37" xr:uid="{00000000-0005-0000-0000-00004A000000}"/>
    <cellStyle name="Normal 3" xfId="83" xr:uid="{00000000-0005-0000-0000-00004B000000}"/>
    <cellStyle name="Normal_Effluent" xfId="38" xr:uid="{00000000-0005-0000-0000-00004C000000}"/>
    <cellStyle name="Normal_Influent" xfId="39" xr:uid="{00000000-0005-0000-0000-00004D000000}"/>
    <cellStyle name="Note 2" xfId="40" xr:uid="{00000000-0005-0000-0000-00004E000000}"/>
    <cellStyle name="Note 3" xfId="46" xr:uid="{00000000-0005-0000-0000-00004F000000}"/>
    <cellStyle name="Note 3 2" xfId="84" xr:uid="{00000000-0005-0000-0000-000050000000}"/>
    <cellStyle name="Note 4" xfId="85" xr:uid="{00000000-0005-0000-0000-000051000000}"/>
    <cellStyle name="Output 2" xfId="41" xr:uid="{00000000-0005-0000-0000-000052000000}"/>
    <cellStyle name="Output 2 2" xfId="86" xr:uid="{00000000-0005-0000-0000-000053000000}"/>
    <cellStyle name="Title 2" xfId="42" xr:uid="{00000000-0005-0000-0000-000054000000}"/>
    <cellStyle name="Title 2 2" xfId="87" xr:uid="{00000000-0005-0000-0000-000055000000}"/>
    <cellStyle name="Total 2" xfId="43" xr:uid="{00000000-0005-0000-0000-000056000000}"/>
    <cellStyle name="Total 2 2" xfId="88" xr:uid="{00000000-0005-0000-0000-000057000000}"/>
    <cellStyle name="Warning Text 2" xfId="44" xr:uid="{00000000-0005-0000-0000-000058000000}"/>
    <cellStyle name="Warning Text 2 2" xfId="89" xr:uid="{00000000-0005-0000-0000-000059000000}"/>
  </cellStyles>
  <dxfs count="25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worksheet" Target="worksheets/sheet12.xml"/><Relationship Id="rId18" Type="http://schemas.openxmlformats.org/officeDocument/2006/relationships/styles" Target="styles.xml"/><Relationship Id="rId3" Type="http://schemas.openxmlformats.org/officeDocument/2006/relationships/chartsheet" Target="chartsheets/sheet1.xml"/><Relationship Id="rId7" Type="http://schemas.openxmlformats.org/officeDocument/2006/relationships/worksheet" Target="worksheets/sheet6.xml"/><Relationship Id="rId12" Type="http://schemas.openxmlformats.org/officeDocument/2006/relationships/worksheet" Target="worksheets/sheet11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5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worksheet" Target="worksheets/sheet10.xml"/><Relationship Id="rId5" Type="http://schemas.openxmlformats.org/officeDocument/2006/relationships/worksheet" Target="worksheets/sheet4.xml"/><Relationship Id="rId15" Type="http://schemas.openxmlformats.org/officeDocument/2006/relationships/worksheet" Target="worksheets/sheet14.xml"/><Relationship Id="rId10" Type="http://schemas.openxmlformats.org/officeDocument/2006/relationships/worksheet" Target="worksheets/sheet9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3.xml"/><Relationship Id="rId9" Type="http://schemas.openxmlformats.org/officeDocument/2006/relationships/worksheet" Target="worksheets/sheet8.xml"/><Relationship Id="rId14" Type="http://schemas.openxmlformats.org/officeDocument/2006/relationships/worksheet" Target="worksheets/sheet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6725858580392232"/>
          <c:y val="1.957581059943279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729518810148774"/>
          <c:y val="0.10222061827567604"/>
          <c:w val="0.77802441731410776"/>
          <c:h val="0.74714518760195769"/>
        </c:manualLayout>
      </c:layout>
      <c:lineChart>
        <c:grouping val="standard"/>
        <c:varyColors val="0"/>
        <c:ser>
          <c:idx val="0"/>
          <c:order val="0"/>
          <c:tx>
            <c:strRef>
              <c:f>'ARP 4-3'!$E$3</c:f>
              <c:strCache>
                <c:ptCount val="1"/>
                <c:pt idx="0">
                  <c:v>Total Flow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'ARP 4-3'!$B$4:$B$34</c:f>
              <c:numCache>
                <c:formatCode>m/d/yyyy</c:formatCode>
                <c:ptCount val="31"/>
                <c:pt idx="0">
                  <c:v>44896</c:v>
                </c:pt>
                <c:pt idx="1">
                  <c:v>44897</c:v>
                </c:pt>
                <c:pt idx="2">
                  <c:v>44898</c:v>
                </c:pt>
                <c:pt idx="3">
                  <c:v>44899</c:v>
                </c:pt>
                <c:pt idx="4">
                  <c:v>44900</c:v>
                </c:pt>
                <c:pt idx="5">
                  <c:v>44901</c:v>
                </c:pt>
                <c:pt idx="6">
                  <c:v>44902</c:v>
                </c:pt>
                <c:pt idx="7">
                  <c:v>44903</c:v>
                </c:pt>
                <c:pt idx="8">
                  <c:v>44904</c:v>
                </c:pt>
                <c:pt idx="9">
                  <c:v>44905</c:v>
                </c:pt>
                <c:pt idx="10">
                  <c:v>44906</c:v>
                </c:pt>
                <c:pt idx="11">
                  <c:v>44907</c:v>
                </c:pt>
                <c:pt idx="12">
                  <c:v>44908</c:v>
                </c:pt>
                <c:pt idx="13">
                  <c:v>44909</c:v>
                </c:pt>
                <c:pt idx="14">
                  <c:v>44910</c:v>
                </c:pt>
                <c:pt idx="15">
                  <c:v>44911</c:v>
                </c:pt>
                <c:pt idx="16">
                  <c:v>44912</c:v>
                </c:pt>
                <c:pt idx="17">
                  <c:v>44913</c:v>
                </c:pt>
                <c:pt idx="18">
                  <c:v>44914</c:v>
                </c:pt>
                <c:pt idx="19">
                  <c:v>44915</c:v>
                </c:pt>
                <c:pt idx="20">
                  <c:v>44916</c:v>
                </c:pt>
                <c:pt idx="21">
                  <c:v>44917</c:v>
                </c:pt>
                <c:pt idx="22">
                  <c:v>44918</c:v>
                </c:pt>
                <c:pt idx="23">
                  <c:v>44919</c:v>
                </c:pt>
                <c:pt idx="24">
                  <c:v>44920</c:v>
                </c:pt>
                <c:pt idx="25">
                  <c:v>44921</c:v>
                </c:pt>
                <c:pt idx="26">
                  <c:v>44922</c:v>
                </c:pt>
                <c:pt idx="27">
                  <c:v>44923</c:v>
                </c:pt>
                <c:pt idx="28">
                  <c:v>44924</c:v>
                </c:pt>
                <c:pt idx="29">
                  <c:v>44925</c:v>
                </c:pt>
                <c:pt idx="30">
                  <c:v>44926</c:v>
                </c:pt>
              </c:numCache>
            </c:numRef>
          </c:cat>
          <c:val>
            <c:numRef>
              <c:f>'ARP 4-3'!$E$4:$E$34</c:f>
              <c:numCache>
                <c:formatCode>0</c:formatCode>
                <c:ptCount val="31"/>
                <c:pt idx="0">
                  <c:v>7</c:v>
                </c:pt>
                <c:pt idx="1">
                  <c:v>7</c:v>
                </c:pt>
                <c:pt idx="2">
                  <c:v>8</c:v>
                </c:pt>
                <c:pt idx="3">
                  <c:v>8</c:v>
                </c:pt>
                <c:pt idx="4">
                  <c:v>13</c:v>
                </c:pt>
                <c:pt idx="5">
                  <c:v>14</c:v>
                </c:pt>
                <c:pt idx="6">
                  <c:v>9</c:v>
                </c:pt>
                <c:pt idx="7">
                  <c:v>8</c:v>
                </c:pt>
                <c:pt idx="8">
                  <c:v>7</c:v>
                </c:pt>
                <c:pt idx="9">
                  <c:v>7</c:v>
                </c:pt>
                <c:pt idx="10">
                  <c:v>9</c:v>
                </c:pt>
                <c:pt idx="11">
                  <c:v>8</c:v>
                </c:pt>
                <c:pt idx="12">
                  <c:v>8</c:v>
                </c:pt>
                <c:pt idx="13">
                  <c:v>6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9</c:v>
                </c:pt>
                <c:pt idx="20">
                  <c:v>9</c:v>
                </c:pt>
                <c:pt idx="21">
                  <c:v>8</c:v>
                </c:pt>
                <c:pt idx="22">
                  <c:v>6</c:v>
                </c:pt>
                <c:pt idx="23">
                  <c:v>6</c:v>
                </c:pt>
                <c:pt idx="24">
                  <c:v>5</c:v>
                </c:pt>
                <c:pt idx="25">
                  <c:v>7</c:v>
                </c:pt>
                <c:pt idx="26">
                  <c:v>6</c:v>
                </c:pt>
                <c:pt idx="27">
                  <c:v>14</c:v>
                </c:pt>
                <c:pt idx="28">
                  <c:v>10.400000000008731</c:v>
                </c:pt>
                <c:pt idx="29">
                  <c:v>21.299999999995634</c:v>
                </c:pt>
                <c:pt idx="30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DB-4D19-B48E-4CAD6DE842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779136"/>
        <c:axId val="124834944"/>
      </c:lineChart>
      <c:dateAx>
        <c:axId val="1247791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47280797804054864"/>
              <c:y val="0.94616647666516462"/>
            </c:manualLayout>
          </c:layout>
          <c:overlay val="0"/>
          <c:spPr>
            <a:noFill/>
            <a:ln w="25400">
              <a:noFill/>
            </a:ln>
          </c:spPr>
        </c:title>
        <c:numFmt formatCode="m/d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4834944"/>
        <c:crosses val="autoZero"/>
        <c:auto val="1"/>
        <c:lblOffset val="100"/>
        <c:baseTimeUnit val="days"/>
        <c:majorUnit val="2"/>
        <c:majorTimeUnit val="days"/>
        <c:minorUnit val="1"/>
        <c:minorTimeUnit val="days"/>
      </c:dateAx>
      <c:valAx>
        <c:axId val="1248349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Flow (m3)</a:t>
                </a:r>
              </a:p>
            </c:rich>
          </c:tx>
          <c:layout>
            <c:manualLayout>
              <c:xMode val="edge"/>
              <c:yMode val="edge"/>
              <c:x val="1.2208662920571199E-2"/>
              <c:y val="0.443719434060641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47791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293806768742979"/>
          <c:y val="0.67966098444243661"/>
          <c:w val="8.6464576048082914E-2"/>
          <c:h val="2.302468674932342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 codeName="Chart3">
    <tabColor indexed="50"/>
  </sheetPr>
  <sheetViews>
    <sheetView zoomScale="84" workbookViewId="0"/>
  </sheetViews>
  <pageMargins left="0.75" right="0.75" top="1" bottom="1" header="0.5" footer="0.5"/>
  <pageSetup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704286" cy="7279821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50"/>
  </sheetPr>
  <dimension ref="A3:B14"/>
  <sheetViews>
    <sheetView workbookViewId="0">
      <selection activeCell="B36" sqref="B36"/>
    </sheetView>
  </sheetViews>
  <sheetFormatPr defaultRowHeight="13.2" x14ac:dyDescent="0.25"/>
  <cols>
    <col min="1" max="1" width="7.5546875" customWidth="1"/>
    <col min="2" max="2" width="56.88671875" bestFit="1" customWidth="1"/>
  </cols>
  <sheetData>
    <row r="3" spans="1:2" ht="13.8" thickBot="1" x14ac:dyDescent="0.3"/>
    <row r="4" spans="1:2" ht="26.4" x14ac:dyDescent="0.25">
      <c r="A4" s="26" t="s">
        <v>0</v>
      </c>
      <c r="B4" s="27"/>
    </row>
    <row r="5" spans="1:2" x14ac:dyDescent="0.25">
      <c r="A5" s="5">
        <v>2</v>
      </c>
      <c r="B5" s="4" t="s">
        <v>1</v>
      </c>
    </row>
    <row r="6" spans="1:2" x14ac:dyDescent="0.25">
      <c r="A6" s="5">
        <v>3</v>
      </c>
      <c r="B6" s="4" t="s">
        <v>2</v>
      </c>
    </row>
    <row r="7" spans="1:2" x14ac:dyDescent="0.25">
      <c r="A7" s="5">
        <v>4</v>
      </c>
      <c r="B7" s="4" t="s">
        <v>3</v>
      </c>
    </row>
    <row r="8" spans="1:2" x14ac:dyDescent="0.25">
      <c r="A8" s="5">
        <v>7</v>
      </c>
      <c r="B8" s="4" t="s">
        <v>4</v>
      </c>
    </row>
    <row r="9" spans="1:2" x14ac:dyDescent="0.25">
      <c r="A9" s="5">
        <v>9</v>
      </c>
      <c r="B9" s="4" t="s">
        <v>5</v>
      </c>
    </row>
    <row r="10" spans="1:2" x14ac:dyDescent="0.25">
      <c r="A10" s="5">
        <v>10</v>
      </c>
      <c r="B10" s="4" t="s">
        <v>6</v>
      </c>
    </row>
    <row r="11" spans="1:2" x14ac:dyDescent="0.25">
      <c r="A11" s="5">
        <v>16</v>
      </c>
      <c r="B11" s="4" t="s">
        <v>7</v>
      </c>
    </row>
    <row r="12" spans="1:2" x14ac:dyDescent="0.25">
      <c r="A12" s="5">
        <v>19</v>
      </c>
      <c r="B12" s="4" t="s">
        <v>8</v>
      </c>
    </row>
    <row r="13" spans="1:2" x14ac:dyDescent="0.25">
      <c r="A13" s="5">
        <v>20</v>
      </c>
      <c r="B13" s="4" t="s">
        <v>9</v>
      </c>
    </row>
    <row r="14" spans="1:2" ht="13.8" thickBot="1" x14ac:dyDescent="0.3">
      <c r="A14" s="28">
        <v>22</v>
      </c>
      <c r="B14" s="29" t="s">
        <v>10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1">
    <tabColor indexed="50"/>
  </sheetPr>
  <dimension ref="A1:H16"/>
  <sheetViews>
    <sheetView workbookViewId="0">
      <selection activeCell="J8" sqref="J8"/>
    </sheetView>
  </sheetViews>
  <sheetFormatPr defaultRowHeight="13.2" x14ac:dyDescent="0.25"/>
  <cols>
    <col min="1" max="1" width="4.109375" customWidth="1"/>
    <col min="2" max="2" width="10.109375" bestFit="1" customWidth="1"/>
    <col min="3" max="3" width="16.33203125" customWidth="1"/>
    <col min="4" max="4" width="11.5546875" customWidth="1"/>
    <col min="5" max="5" width="17.109375" customWidth="1"/>
    <col min="6" max="6" width="11" customWidth="1"/>
    <col min="7" max="7" width="13.5546875" customWidth="1"/>
    <col min="8" max="8" width="4.5546875" customWidth="1"/>
  </cols>
  <sheetData>
    <row r="1" spans="1:8" ht="13.8" thickBot="1" x14ac:dyDescent="0.3"/>
    <row r="2" spans="1:8" ht="15.6" thickBot="1" x14ac:dyDescent="0.3">
      <c r="B2" s="56" t="s">
        <v>95</v>
      </c>
      <c r="C2" s="57"/>
      <c r="D2" s="57"/>
      <c r="E2" s="57"/>
      <c r="F2" s="57"/>
      <c r="G2" s="58"/>
    </row>
    <row r="3" spans="1:8" ht="40.200000000000003" thickBot="1" x14ac:dyDescent="0.3">
      <c r="A3" s="90"/>
      <c r="B3" s="89" t="s">
        <v>11</v>
      </c>
      <c r="C3" s="54" t="s">
        <v>96</v>
      </c>
      <c r="D3" s="54" t="s">
        <v>97</v>
      </c>
      <c r="E3" s="54" t="s">
        <v>98</v>
      </c>
      <c r="F3" s="54" t="s">
        <v>99</v>
      </c>
      <c r="G3" s="55" t="s">
        <v>100</v>
      </c>
      <c r="H3" s="2"/>
    </row>
    <row r="4" spans="1:8" x14ac:dyDescent="0.25">
      <c r="A4" s="2"/>
      <c r="B4" s="150"/>
      <c r="C4" s="179"/>
      <c r="D4" s="179"/>
      <c r="E4" s="179"/>
      <c r="F4" s="179"/>
      <c r="G4" s="249"/>
    </row>
    <row r="5" spans="1:8" x14ac:dyDescent="0.25">
      <c r="A5" s="2"/>
      <c r="B5" s="150"/>
      <c r="C5" s="179"/>
      <c r="D5" s="87"/>
      <c r="E5" s="179"/>
      <c r="F5" s="87"/>
      <c r="G5" s="88"/>
    </row>
    <row r="6" spans="1:8" x14ac:dyDescent="0.25">
      <c r="A6" s="2"/>
      <c r="B6" s="150"/>
      <c r="C6" s="179"/>
      <c r="D6" s="87"/>
      <c r="E6" s="179"/>
      <c r="F6" s="87"/>
      <c r="G6" s="88"/>
    </row>
    <row r="7" spans="1:8" x14ac:dyDescent="0.25">
      <c r="A7" s="2"/>
      <c r="B7" s="150"/>
      <c r="C7" s="179"/>
      <c r="D7" s="87"/>
      <c r="E7" s="179"/>
      <c r="F7" s="87"/>
      <c r="G7" s="88"/>
    </row>
    <row r="8" spans="1:8" x14ac:dyDescent="0.25">
      <c r="A8" s="2"/>
      <c r="B8" s="150"/>
      <c r="C8" s="87"/>
      <c r="D8" s="87"/>
      <c r="E8" s="87"/>
      <c r="F8" s="87"/>
      <c r="G8" s="88"/>
    </row>
    <row r="9" spans="1:8" x14ac:dyDescent="0.25">
      <c r="A9" s="2"/>
      <c r="B9" s="86"/>
      <c r="C9" s="87"/>
      <c r="D9" s="87"/>
      <c r="E9" s="87"/>
      <c r="F9" s="87"/>
      <c r="G9" s="88"/>
    </row>
    <row r="10" spans="1:8" x14ac:dyDescent="0.25">
      <c r="A10" s="2"/>
      <c r="B10" s="86"/>
      <c r="C10" s="87"/>
      <c r="D10" s="87"/>
      <c r="E10" s="87"/>
      <c r="F10" s="87"/>
      <c r="G10" s="88"/>
    </row>
    <row r="11" spans="1:8" x14ac:dyDescent="0.25">
      <c r="A11" s="2"/>
      <c r="B11" s="86"/>
      <c r="C11" s="87"/>
      <c r="D11" s="87"/>
      <c r="E11" s="87"/>
      <c r="F11" s="87"/>
      <c r="G11" s="88"/>
    </row>
    <row r="12" spans="1:8" ht="13.8" thickBot="1" x14ac:dyDescent="0.3">
      <c r="A12" s="2"/>
      <c r="B12" s="91"/>
      <c r="C12" s="92"/>
      <c r="D12" s="92"/>
      <c r="E12" s="92"/>
      <c r="F12" s="92"/>
      <c r="G12" s="93"/>
    </row>
    <row r="15" spans="1:8" x14ac:dyDescent="0.25">
      <c r="B15" s="2"/>
      <c r="C15" s="142"/>
      <c r="D15" s="2"/>
      <c r="E15" s="2"/>
      <c r="F15" s="2"/>
      <c r="G15" s="2"/>
    </row>
    <row r="16" spans="1:8" x14ac:dyDescent="0.25">
      <c r="B16" s="41"/>
      <c r="C16" s="78"/>
      <c r="D16" s="41"/>
      <c r="E16" s="41"/>
      <c r="F16" s="41"/>
      <c r="G16" s="41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2">
    <tabColor indexed="50"/>
  </sheetPr>
  <dimension ref="B2:J10"/>
  <sheetViews>
    <sheetView workbookViewId="0">
      <selection activeCell="K13" sqref="K13"/>
    </sheetView>
  </sheetViews>
  <sheetFormatPr defaultRowHeight="13.2" x14ac:dyDescent="0.25"/>
  <cols>
    <col min="1" max="1" width="4.5546875" customWidth="1"/>
    <col min="3" max="3" width="10.109375" bestFit="1" customWidth="1"/>
    <col min="4" max="4" width="12.5546875" customWidth="1"/>
    <col min="5" max="5" width="12.109375" customWidth="1"/>
    <col min="6" max="6" width="11.6640625" customWidth="1"/>
    <col min="7" max="7" width="20" customWidth="1"/>
    <col min="8" max="8" width="4.6640625" customWidth="1"/>
    <col min="10" max="10" width="10.109375" bestFit="1" customWidth="1"/>
  </cols>
  <sheetData>
    <row r="2" spans="2:10" x14ac:dyDescent="0.25">
      <c r="B2" s="175" t="s">
        <v>101</v>
      </c>
      <c r="C2" s="175"/>
      <c r="D2" s="175"/>
      <c r="E2" s="175"/>
      <c r="F2" s="175"/>
      <c r="G2" s="175"/>
    </row>
    <row r="3" spans="2:10" ht="26.4" x14ac:dyDescent="0.25">
      <c r="B3" s="176" t="s">
        <v>102</v>
      </c>
      <c r="C3" s="176" t="s">
        <v>11</v>
      </c>
      <c r="D3" s="176" t="s">
        <v>103</v>
      </c>
      <c r="E3" s="176" t="s">
        <v>104</v>
      </c>
      <c r="F3" s="176" t="s">
        <v>105</v>
      </c>
      <c r="G3" s="176" t="s">
        <v>106</v>
      </c>
    </row>
    <row r="4" spans="2:10" s="151" customFormat="1" x14ac:dyDescent="0.25">
      <c r="B4" s="179"/>
      <c r="C4" s="250">
        <v>44901</v>
      </c>
      <c r="D4" s="229" t="s">
        <v>148</v>
      </c>
      <c r="E4" s="229" t="s">
        <v>147</v>
      </c>
      <c r="F4" s="229">
        <v>11</v>
      </c>
      <c r="G4" s="221"/>
    </row>
    <row r="5" spans="2:10" s="151" customFormat="1" ht="14.25" customHeight="1" x14ac:dyDescent="0.25">
      <c r="B5" s="33"/>
      <c r="C5" s="177"/>
      <c r="D5" s="228"/>
      <c r="E5" s="33"/>
      <c r="F5" s="228"/>
      <c r="G5" s="33"/>
    </row>
    <row r="6" spans="2:10" x14ac:dyDescent="0.25">
      <c r="B6" s="33"/>
      <c r="C6" s="183"/>
      <c r="D6" s="228"/>
      <c r="E6" s="33"/>
      <c r="F6" s="228"/>
      <c r="G6" s="33"/>
      <c r="J6" s="178"/>
    </row>
    <row r="7" spans="2:10" x14ac:dyDescent="0.25">
      <c r="B7" s="33"/>
      <c r="C7" s="71"/>
      <c r="D7" s="160"/>
      <c r="E7" s="33"/>
      <c r="F7" s="161"/>
      <c r="G7" s="33"/>
    </row>
    <row r="8" spans="2:10" x14ac:dyDescent="0.25">
      <c r="B8" s="33"/>
      <c r="C8" s="71"/>
      <c r="D8" s="160"/>
      <c r="E8" s="33"/>
      <c r="F8" s="161"/>
      <c r="G8" s="33"/>
    </row>
    <row r="9" spans="2:10" x14ac:dyDescent="0.25">
      <c r="B9" s="33"/>
      <c r="C9" s="71"/>
      <c r="D9" s="160"/>
      <c r="E9" s="33"/>
      <c r="F9" s="161"/>
      <c r="G9" s="33"/>
    </row>
    <row r="10" spans="2:10" x14ac:dyDescent="0.25">
      <c r="B10" s="1"/>
      <c r="C10" s="1"/>
      <c r="D10" s="1"/>
      <c r="E10" s="1"/>
      <c r="F10" s="1"/>
      <c r="G10" s="1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5">
    <tabColor indexed="10"/>
  </sheetPr>
  <dimension ref="A1:F23"/>
  <sheetViews>
    <sheetView workbookViewId="0">
      <selection activeCell="O18" sqref="O18"/>
    </sheetView>
  </sheetViews>
  <sheetFormatPr defaultRowHeight="13.2" x14ac:dyDescent="0.25"/>
  <cols>
    <col min="1" max="1" width="4.44140625" customWidth="1"/>
    <col min="2" max="2" width="11.44140625" customWidth="1"/>
    <col min="3" max="3" width="13.88671875" customWidth="1"/>
    <col min="4" max="4" width="14.5546875" customWidth="1"/>
    <col min="5" max="5" width="13.33203125" customWidth="1"/>
    <col min="6" max="6" width="12.6640625" customWidth="1"/>
  </cols>
  <sheetData>
    <row r="1" spans="1:6" ht="13.8" thickBot="1" x14ac:dyDescent="0.3"/>
    <row r="2" spans="1:6" ht="12.75" customHeight="1" x14ac:dyDescent="0.25">
      <c r="B2" s="280" t="s">
        <v>143</v>
      </c>
      <c r="C2" s="281"/>
      <c r="D2" s="281"/>
      <c r="E2" s="281"/>
      <c r="F2" s="282"/>
    </row>
    <row r="3" spans="1:6" ht="27.75" customHeight="1" thickBot="1" x14ac:dyDescent="0.3">
      <c r="B3" s="283"/>
      <c r="C3" s="284"/>
      <c r="D3" s="284"/>
      <c r="E3" s="284"/>
      <c r="F3" s="285"/>
    </row>
    <row r="4" spans="1:6" ht="12.75" customHeight="1" x14ac:dyDescent="0.25">
      <c r="B4" s="292" t="s">
        <v>11</v>
      </c>
      <c r="C4" s="289" t="s">
        <v>129</v>
      </c>
      <c r="D4" s="295" t="s">
        <v>130</v>
      </c>
      <c r="E4" s="286" t="s">
        <v>131</v>
      </c>
      <c r="F4" s="286" t="s">
        <v>132</v>
      </c>
    </row>
    <row r="5" spans="1:6" ht="22.5" customHeight="1" x14ac:dyDescent="0.25">
      <c r="B5" s="293"/>
      <c r="C5" s="290"/>
      <c r="D5" s="296"/>
      <c r="E5" s="287"/>
      <c r="F5" s="287"/>
    </row>
    <row r="6" spans="1:6" ht="13.8" thickBot="1" x14ac:dyDescent="0.3">
      <c r="B6" s="294"/>
      <c r="C6" s="291"/>
      <c r="D6" s="297"/>
      <c r="E6" s="288"/>
      <c r="F6" s="288"/>
    </row>
    <row r="7" spans="1:6" x14ac:dyDescent="0.25">
      <c r="B7" s="105" t="s">
        <v>151</v>
      </c>
      <c r="C7" s="231">
        <v>16948</v>
      </c>
      <c r="D7" s="232">
        <v>16724</v>
      </c>
      <c r="E7" s="233">
        <v>17332</v>
      </c>
      <c r="F7" s="233">
        <v>15196</v>
      </c>
    </row>
    <row r="8" spans="1:6" x14ac:dyDescent="0.25">
      <c r="B8" s="103" t="s">
        <v>152</v>
      </c>
      <c r="C8" s="180">
        <v>16628</v>
      </c>
      <c r="D8" s="188">
        <v>18456</v>
      </c>
      <c r="E8" s="193">
        <v>18728</v>
      </c>
      <c r="F8" s="233">
        <v>21204</v>
      </c>
    </row>
    <row r="9" spans="1:6" x14ac:dyDescent="0.25">
      <c r="A9" s="100"/>
      <c r="B9" s="38"/>
      <c r="C9" s="181"/>
      <c r="D9" s="181"/>
      <c r="E9" s="40"/>
      <c r="F9" s="40"/>
    </row>
    <row r="10" spans="1:6" x14ac:dyDescent="0.25">
      <c r="B10" s="38"/>
      <c r="C10" s="182"/>
      <c r="D10" s="182"/>
      <c r="E10" s="40"/>
      <c r="F10" s="40"/>
    </row>
    <row r="11" spans="1:6" x14ac:dyDescent="0.25">
      <c r="B11" s="38"/>
      <c r="C11" s="182"/>
      <c r="D11" s="182"/>
      <c r="E11" s="189"/>
      <c r="F11" s="189"/>
    </row>
    <row r="12" spans="1:6" x14ac:dyDescent="0.25">
      <c r="B12" s="39"/>
      <c r="C12" s="39"/>
      <c r="D12" s="39"/>
      <c r="E12" s="189"/>
      <c r="F12" s="189"/>
    </row>
    <row r="13" spans="1:6" x14ac:dyDescent="0.25">
      <c r="B13" s="39"/>
      <c r="C13" s="39"/>
      <c r="D13" s="39"/>
      <c r="E13" s="189"/>
      <c r="F13" s="189"/>
    </row>
    <row r="14" spans="1:6" x14ac:dyDescent="0.25">
      <c r="B14" s="39"/>
      <c r="C14" s="39"/>
      <c r="D14" s="39"/>
      <c r="E14" s="189"/>
      <c r="F14" s="189"/>
    </row>
    <row r="15" spans="1:6" x14ac:dyDescent="0.25">
      <c r="B15" s="39"/>
      <c r="C15" s="39"/>
      <c r="D15" s="39"/>
      <c r="E15" s="189"/>
      <c r="F15" s="189"/>
    </row>
    <row r="16" spans="1:6" x14ac:dyDescent="0.25">
      <c r="B16" s="39"/>
      <c r="C16" s="39"/>
      <c r="D16" s="39"/>
      <c r="E16" s="189"/>
      <c r="F16" s="189"/>
    </row>
    <row r="17" spans="2:6" x14ac:dyDescent="0.25">
      <c r="B17" s="39"/>
      <c r="C17" s="39"/>
      <c r="D17" s="39"/>
      <c r="E17" s="189"/>
      <c r="F17" s="189"/>
    </row>
    <row r="18" spans="2:6" x14ac:dyDescent="0.25">
      <c r="B18" s="39"/>
      <c r="C18" s="39"/>
      <c r="D18" s="39"/>
      <c r="E18" s="189"/>
      <c r="F18" s="189"/>
    </row>
    <row r="19" spans="2:6" x14ac:dyDescent="0.25">
      <c r="B19" s="39"/>
      <c r="C19" s="39"/>
      <c r="D19" s="39"/>
      <c r="E19" s="189"/>
      <c r="F19" s="189"/>
    </row>
    <row r="20" spans="2:6" x14ac:dyDescent="0.25">
      <c r="B20" s="39"/>
      <c r="C20" s="39"/>
      <c r="D20" s="39"/>
      <c r="E20" s="189"/>
      <c r="F20" s="189"/>
    </row>
    <row r="21" spans="2:6" ht="13.8" thickBot="1" x14ac:dyDescent="0.3">
      <c r="B21" s="37"/>
      <c r="C21" s="37"/>
      <c r="D21" s="37"/>
      <c r="E21" s="190"/>
      <c r="F21" s="190"/>
    </row>
    <row r="22" spans="2:6" x14ac:dyDescent="0.25">
      <c r="B22" s="36"/>
    </row>
    <row r="23" spans="2:6" x14ac:dyDescent="0.25">
      <c r="B23" s="36"/>
    </row>
  </sheetData>
  <mergeCells count="6">
    <mergeCell ref="B2:F3"/>
    <mergeCell ref="E4:E6"/>
    <mergeCell ref="F4:F6"/>
    <mergeCell ref="C4:C6"/>
    <mergeCell ref="B4:B6"/>
    <mergeCell ref="D4:D6"/>
  </mergeCells>
  <phoneticPr fontId="0" type="noConversion"/>
  <pageMargins left="0.75" right="0.75" top="1" bottom="1" header="0.5" footer="0.5"/>
  <pageSetup paperSize="8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3">
    <tabColor indexed="10"/>
    <pageSetUpPr fitToPage="1"/>
  </sheetPr>
  <dimension ref="B1:I14"/>
  <sheetViews>
    <sheetView zoomScaleNormal="100" workbookViewId="0">
      <selection activeCell="L12" sqref="L12"/>
    </sheetView>
  </sheetViews>
  <sheetFormatPr defaultRowHeight="13.2" x14ac:dyDescent="0.25"/>
  <cols>
    <col min="1" max="1" width="4.5546875" customWidth="1"/>
    <col min="2" max="2" width="18.6640625" style="100" customWidth="1"/>
    <col min="3" max="9" width="13.6640625" customWidth="1"/>
    <col min="10" max="10" width="3.44140625" customWidth="1"/>
  </cols>
  <sheetData>
    <row r="1" spans="2:9" ht="13.8" thickBot="1" x14ac:dyDescent="0.3">
      <c r="B1" s="107"/>
      <c r="C1" s="81"/>
      <c r="D1" s="81"/>
      <c r="E1" s="81"/>
      <c r="F1" s="81"/>
      <c r="G1" s="81"/>
      <c r="H1" s="81"/>
      <c r="I1" s="81"/>
    </row>
    <row r="2" spans="2:9" ht="13.8" thickBot="1" x14ac:dyDescent="0.3">
      <c r="B2" s="298" t="s">
        <v>146</v>
      </c>
      <c r="C2" s="299"/>
      <c r="D2" s="299"/>
      <c r="E2" s="299"/>
      <c r="F2" s="299"/>
      <c r="G2" s="299"/>
      <c r="H2" s="299"/>
      <c r="I2" s="300"/>
    </row>
    <row r="3" spans="2:9" ht="40.200000000000003" thickBot="1" x14ac:dyDescent="0.3">
      <c r="B3" s="149" t="s">
        <v>11</v>
      </c>
      <c r="C3" s="72" t="s">
        <v>107</v>
      </c>
      <c r="D3" s="73" t="s">
        <v>108</v>
      </c>
      <c r="E3" s="72" t="s">
        <v>109</v>
      </c>
      <c r="F3" s="72" t="s">
        <v>110</v>
      </c>
      <c r="G3" s="73" t="s">
        <v>111</v>
      </c>
      <c r="H3" s="72" t="s">
        <v>112</v>
      </c>
      <c r="I3" s="106" t="s">
        <v>113</v>
      </c>
    </row>
    <row r="4" spans="2:9" x14ac:dyDescent="0.25">
      <c r="B4" s="154">
        <v>44901</v>
      </c>
      <c r="C4" s="201">
        <v>815.4</v>
      </c>
      <c r="D4" s="234">
        <v>1675</v>
      </c>
      <c r="E4" s="234">
        <v>1040</v>
      </c>
      <c r="F4" s="168">
        <v>210</v>
      </c>
      <c r="G4" s="201">
        <v>164.43</v>
      </c>
      <c r="H4" s="202">
        <v>24.6</v>
      </c>
      <c r="I4" s="202">
        <v>7.7</v>
      </c>
    </row>
    <row r="5" spans="2:9" x14ac:dyDescent="0.25">
      <c r="B5" s="152"/>
      <c r="C5" s="114"/>
      <c r="D5" s="235"/>
      <c r="E5" s="114"/>
      <c r="F5" s="96"/>
      <c r="G5" s="96"/>
      <c r="H5" s="95"/>
      <c r="I5" s="108"/>
    </row>
    <row r="6" spans="2:9" ht="13.8" thickBot="1" x14ac:dyDescent="0.3">
      <c r="B6" s="104"/>
      <c r="C6" s="98"/>
      <c r="D6" s="99"/>
      <c r="E6" s="98"/>
      <c r="F6" s="98"/>
      <c r="G6" s="99"/>
      <c r="H6" s="98"/>
      <c r="I6" s="110"/>
    </row>
    <row r="7" spans="2:9" x14ac:dyDescent="0.25">
      <c r="B7" s="102" t="s">
        <v>114</v>
      </c>
      <c r="C7" s="112">
        <f>MAX(C4:C6)</f>
        <v>815.4</v>
      </c>
      <c r="D7" s="239">
        <f>MAX(D4:D6)</f>
        <v>1675</v>
      </c>
      <c r="E7" s="112">
        <f>MAX(E4:E6)</f>
        <v>1040</v>
      </c>
      <c r="F7" s="112"/>
      <c r="G7" s="113">
        <f>MAX(G4:G6)</f>
        <v>164.43</v>
      </c>
      <c r="H7" s="146">
        <f>MAX(H4:H6)</f>
        <v>24.6</v>
      </c>
      <c r="I7" s="146">
        <f>MAX(I4:I6)</f>
        <v>7.7</v>
      </c>
    </row>
    <row r="8" spans="2:9" x14ac:dyDescent="0.25">
      <c r="B8" s="105" t="s">
        <v>115</v>
      </c>
      <c r="C8" s="114">
        <f>AVERAGE(C4:C5)</f>
        <v>815.4</v>
      </c>
      <c r="D8" s="235">
        <f>AVERAGE(D4:D5)</f>
        <v>1675</v>
      </c>
      <c r="E8" s="114">
        <f>AVERAGE(E4:E5)</f>
        <v>1040</v>
      </c>
      <c r="F8" s="95"/>
      <c r="G8" s="153">
        <f>AVERAGE(G4:G5)</f>
        <v>164.43</v>
      </c>
      <c r="H8" s="236">
        <f>AVERAGE(H4:H5)</f>
        <v>24.6</v>
      </c>
      <c r="I8" s="242">
        <f>AVERAGE(I4:I5)</f>
        <v>7.7</v>
      </c>
    </row>
    <row r="9" spans="2:9" ht="13.8" thickBot="1" x14ac:dyDescent="0.3">
      <c r="B9" s="104" t="s">
        <v>116</v>
      </c>
      <c r="C9" s="238">
        <v>220</v>
      </c>
      <c r="D9" s="240"/>
      <c r="E9" s="238">
        <v>170</v>
      </c>
      <c r="F9" s="98"/>
      <c r="G9" s="241">
        <v>105</v>
      </c>
      <c r="H9" s="237">
        <v>11.2</v>
      </c>
      <c r="I9" s="98"/>
    </row>
    <row r="11" spans="2:9" x14ac:dyDescent="0.25">
      <c r="C11">
        <f>C7/C9</f>
        <v>3.7063636363636361</v>
      </c>
      <c r="E11">
        <f>E7/E9</f>
        <v>6.117647058823529</v>
      </c>
      <c r="H11">
        <f>H7/H9</f>
        <v>2.1964285714285716</v>
      </c>
    </row>
    <row r="14" spans="2:9" x14ac:dyDescent="0.25">
      <c r="B14" s="148" t="s">
        <v>117</v>
      </c>
    </row>
  </sheetData>
  <mergeCells count="1">
    <mergeCell ref="B2:I2"/>
  </mergeCells>
  <phoneticPr fontId="0" type="noConversion"/>
  <conditionalFormatting sqref="C5:C8 E7 I7">
    <cfRule type="cellIs" dxfId="24" priority="2" stopIfTrue="1" operator="greaterThan">
      <formula>220</formula>
    </cfRule>
  </conditionalFormatting>
  <conditionalFormatting sqref="E5:E6 E8">
    <cfRule type="cellIs" dxfId="23" priority="3" stopIfTrue="1" operator="greaterThan">
      <formula>170</formula>
    </cfRule>
  </conditionalFormatting>
  <conditionalFormatting sqref="F5">
    <cfRule type="cellIs" dxfId="22" priority="1" stopIfTrue="1" operator="greaterThan">
      <formula>105</formula>
    </cfRule>
  </conditionalFormatting>
  <conditionalFormatting sqref="G5:G8">
    <cfRule type="cellIs" dxfId="21" priority="5" stopIfTrue="1" operator="greaterThan">
      <formula>105</formula>
    </cfRule>
  </conditionalFormatting>
  <conditionalFormatting sqref="H5:H8">
    <cfRule type="cellIs" dxfId="20" priority="4" stopIfTrue="1" operator="greaterThan">
      <formula>11.2</formula>
    </cfRule>
  </conditionalFormatting>
  <pageMargins left="0.75" right="0.75" top="1" bottom="1" header="0.5" footer="0.5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4">
    <tabColor indexed="10"/>
    <pageSetUpPr fitToPage="1"/>
  </sheetPr>
  <dimension ref="B1:U13"/>
  <sheetViews>
    <sheetView zoomScaleNormal="100" workbookViewId="0">
      <selection activeCell="O12" sqref="O12"/>
    </sheetView>
  </sheetViews>
  <sheetFormatPr defaultColWidth="9.109375" defaultRowHeight="13.2" x14ac:dyDescent="0.25"/>
  <cols>
    <col min="1" max="1" width="4.109375" style="36" customWidth="1"/>
    <col min="2" max="2" width="21.44140625" style="36" customWidth="1"/>
    <col min="3" max="3" width="13.5546875" style="36" customWidth="1"/>
    <col min="4" max="4" width="12.5546875" style="36" customWidth="1"/>
    <col min="5" max="6" width="14.44140625" style="36" customWidth="1"/>
    <col min="7" max="7" width="13.33203125" style="36" customWidth="1"/>
    <col min="8" max="8" width="13.44140625" style="36" customWidth="1"/>
    <col min="9" max="9" width="9.109375" style="85"/>
    <col min="10" max="10" width="4.109375" style="36" customWidth="1"/>
    <col min="11" max="16384" width="9.109375" style="36"/>
  </cols>
  <sheetData>
    <row r="1" spans="2:21" ht="15" customHeight="1" thickBot="1" x14ac:dyDescent="0.3">
      <c r="B1" s="82"/>
      <c r="C1" s="82"/>
      <c r="D1" s="82"/>
      <c r="E1" s="82"/>
      <c r="F1" s="82"/>
      <c r="G1" s="82"/>
      <c r="H1" s="82"/>
      <c r="I1" s="83"/>
    </row>
    <row r="2" spans="2:21" ht="18" customHeight="1" thickBot="1" x14ac:dyDescent="0.25">
      <c r="B2" s="298" t="s">
        <v>10</v>
      </c>
      <c r="C2" s="299"/>
      <c r="D2" s="299"/>
      <c r="E2" s="299"/>
      <c r="F2" s="299"/>
      <c r="G2" s="299"/>
      <c r="H2" s="299"/>
      <c r="I2" s="300"/>
    </row>
    <row r="3" spans="2:21" ht="40.200000000000003" thickBot="1" x14ac:dyDescent="0.25">
      <c r="B3" s="72" t="s">
        <v>11</v>
      </c>
      <c r="C3" s="72" t="s">
        <v>118</v>
      </c>
      <c r="D3" s="73" t="s">
        <v>119</v>
      </c>
      <c r="E3" s="72" t="s">
        <v>109</v>
      </c>
      <c r="F3" s="72" t="s">
        <v>110</v>
      </c>
      <c r="G3" s="73" t="s">
        <v>120</v>
      </c>
      <c r="H3" s="72" t="s">
        <v>121</v>
      </c>
      <c r="I3" s="72" t="s">
        <v>113</v>
      </c>
      <c r="N3" s="252" t="s">
        <v>11</v>
      </c>
      <c r="O3" s="252" t="s">
        <v>153</v>
      </c>
      <c r="P3" s="252" t="s">
        <v>154</v>
      </c>
      <c r="Q3" s="252" t="s">
        <v>109</v>
      </c>
      <c r="R3" s="252" t="s">
        <v>110</v>
      </c>
      <c r="S3" s="252" t="s">
        <v>120</v>
      </c>
      <c r="T3" s="252" t="s">
        <v>121</v>
      </c>
      <c r="U3" s="252" t="s">
        <v>113</v>
      </c>
    </row>
    <row r="4" spans="2:21" x14ac:dyDescent="0.25">
      <c r="B4" s="170">
        <v>44909</v>
      </c>
      <c r="C4" s="158">
        <v>1.4</v>
      </c>
      <c r="D4" s="158">
        <v>92</v>
      </c>
      <c r="E4" s="158">
        <v>5</v>
      </c>
      <c r="F4" s="158">
        <v>10</v>
      </c>
      <c r="G4" s="158">
        <v>0.11</v>
      </c>
      <c r="H4" s="158">
        <v>1.7</v>
      </c>
      <c r="I4" s="158">
        <v>8</v>
      </c>
      <c r="N4" s="253">
        <v>44901</v>
      </c>
      <c r="O4" s="252">
        <v>2.5</v>
      </c>
      <c r="P4" s="252">
        <v>124</v>
      </c>
      <c r="Q4" s="252">
        <v>7</v>
      </c>
      <c r="R4" s="252">
        <v>21</v>
      </c>
      <c r="S4" s="252">
        <v>0.24</v>
      </c>
      <c r="T4" s="252">
        <v>1.79</v>
      </c>
      <c r="U4" s="252">
        <v>7.6</v>
      </c>
    </row>
    <row r="5" spans="2:21" x14ac:dyDescent="0.25">
      <c r="B5" s="155"/>
      <c r="C5" s="156"/>
      <c r="D5" s="153"/>
      <c r="E5" s="156"/>
      <c r="F5" s="156"/>
      <c r="G5" s="85"/>
      <c r="H5" s="156"/>
      <c r="I5" s="157"/>
      <c r="N5" s="252"/>
      <c r="O5" s="252"/>
      <c r="P5" s="252"/>
      <c r="Q5" s="252"/>
      <c r="R5" s="252"/>
      <c r="S5" s="252"/>
      <c r="T5" s="252"/>
      <c r="U5" s="252"/>
    </row>
    <row r="6" spans="2:21" x14ac:dyDescent="0.25">
      <c r="B6" s="74"/>
      <c r="C6" s="75"/>
      <c r="D6" s="76"/>
      <c r="E6" s="75"/>
      <c r="F6" s="75"/>
      <c r="G6" s="76"/>
      <c r="H6" s="75"/>
      <c r="I6" s="84"/>
      <c r="N6" s="253">
        <v>44909</v>
      </c>
      <c r="O6" s="252">
        <v>1.4</v>
      </c>
      <c r="P6" s="252">
        <v>92</v>
      </c>
      <c r="Q6" s="252">
        <v>5</v>
      </c>
      <c r="R6" s="252">
        <v>10</v>
      </c>
      <c r="S6" s="252">
        <v>0.11</v>
      </c>
      <c r="T6" s="252">
        <v>1.7</v>
      </c>
      <c r="U6" s="252">
        <v>8</v>
      </c>
    </row>
    <row r="7" spans="2:21" s="137" customFormat="1" ht="13.8" thickBot="1" x14ac:dyDescent="0.3">
      <c r="B7" s="136" t="s">
        <v>115</v>
      </c>
      <c r="C7" s="143">
        <f>AVERAGE(C4:C5)</f>
        <v>1.4</v>
      </c>
      <c r="D7" s="123">
        <f>AVERAGE(D4:D5)</f>
        <v>92</v>
      </c>
      <c r="E7" s="143">
        <f>AVERAGE(E4:E5)</f>
        <v>5</v>
      </c>
      <c r="F7" s="96" t="s">
        <v>144</v>
      </c>
      <c r="G7" s="96">
        <f>AVERAGE(G4:G5)</f>
        <v>0.11</v>
      </c>
      <c r="H7" s="96">
        <f>AVERAGE(H4:H5)</f>
        <v>1.7</v>
      </c>
      <c r="I7" s="143">
        <f>AVERAGE(I4:I5)</f>
        <v>8</v>
      </c>
    </row>
    <row r="8" spans="2:21" ht="13.8" thickBot="1" x14ac:dyDescent="0.3">
      <c r="B8" s="138" t="s">
        <v>122</v>
      </c>
      <c r="C8" s="139">
        <v>15</v>
      </c>
      <c r="D8" s="140">
        <v>100</v>
      </c>
      <c r="E8" s="139">
        <v>15</v>
      </c>
      <c r="F8" s="139">
        <v>15</v>
      </c>
      <c r="G8" s="140">
        <v>5</v>
      </c>
      <c r="H8" s="139">
        <v>2</v>
      </c>
      <c r="I8" s="141" t="s">
        <v>123</v>
      </c>
    </row>
    <row r="13" spans="2:21" x14ac:dyDescent="0.25">
      <c r="B13" s="159" t="s">
        <v>117</v>
      </c>
    </row>
  </sheetData>
  <mergeCells count="1">
    <mergeCell ref="B2:I2"/>
  </mergeCells>
  <phoneticPr fontId="0" type="noConversion"/>
  <conditionalFormatting sqref="C5:C6 E5:F6">
    <cfRule type="cellIs" dxfId="19" priority="16" stopIfTrue="1" operator="greaterThan">
      <formula>15</formula>
    </cfRule>
  </conditionalFormatting>
  <conditionalFormatting sqref="C7">
    <cfRule type="cellIs" dxfId="18" priority="5" operator="greaterThan">
      <formula>15</formula>
    </cfRule>
  </conditionalFormatting>
  <conditionalFormatting sqref="D5:D6">
    <cfRule type="cellIs" dxfId="17" priority="17" stopIfTrue="1" operator="greaterThan">
      <formula>100</formula>
    </cfRule>
  </conditionalFormatting>
  <conditionalFormatting sqref="D7">
    <cfRule type="cellIs" dxfId="16" priority="6" operator="greaterThan">
      <formula>100</formula>
    </cfRule>
  </conditionalFormatting>
  <conditionalFormatting sqref="E7">
    <cfRule type="cellIs" dxfId="15" priority="4" operator="greaterThan">
      <formula>15</formula>
    </cfRule>
  </conditionalFormatting>
  <conditionalFormatting sqref="G5:G6">
    <cfRule type="cellIs" dxfId="14" priority="18" stopIfTrue="1" operator="greaterThan">
      <formula>5</formula>
    </cfRule>
  </conditionalFormatting>
  <conditionalFormatting sqref="G7">
    <cfRule type="cellIs" dxfId="13" priority="3" operator="greaterThan">
      <formula>5</formula>
    </cfRule>
  </conditionalFormatting>
  <conditionalFormatting sqref="H5:H6">
    <cfRule type="cellIs" dxfId="12" priority="14" stopIfTrue="1" operator="greaterThan">
      <formula>2</formula>
    </cfRule>
  </conditionalFormatting>
  <conditionalFormatting sqref="H7">
    <cfRule type="cellIs" dxfId="11" priority="2" operator="greaterThan">
      <formula>2</formula>
    </cfRule>
  </conditionalFormatting>
  <conditionalFormatting sqref="I5:I6">
    <cfRule type="cellIs" dxfId="10" priority="15" stopIfTrue="1" operator="notBetween">
      <formula>6</formula>
      <formula>9</formula>
    </cfRule>
  </conditionalFormatting>
  <conditionalFormatting sqref="I7">
    <cfRule type="cellIs" dxfId="9" priority="1" operator="notBetween">
      <formula>6</formula>
      <formula>9</formula>
    </cfRule>
  </conditionalFormatting>
  <pageMargins left="0.75" right="0.75" top="1" bottom="1" header="0.5" footer="0.5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6">
    <tabColor indexed="50"/>
  </sheetPr>
  <dimension ref="B1:J21"/>
  <sheetViews>
    <sheetView workbookViewId="0">
      <selection activeCell="G19" sqref="G19"/>
    </sheetView>
  </sheetViews>
  <sheetFormatPr defaultRowHeight="13.2" x14ac:dyDescent="0.25"/>
  <cols>
    <col min="1" max="1" width="4.33203125" customWidth="1"/>
    <col min="2" max="2" width="16.5546875" customWidth="1"/>
    <col min="8" max="8" width="12" customWidth="1"/>
    <col min="11" max="11" width="3.6640625" customWidth="1"/>
  </cols>
  <sheetData>
    <row r="1" spans="2:10" ht="13.8" thickBot="1" x14ac:dyDescent="0.3"/>
    <row r="2" spans="2:10" ht="13.8" thickBot="1" x14ac:dyDescent="0.3">
      <c r="B2" s="301" t="s">
        <v>124</v>
      </c>
      <c r="C2" s="302"/>
      <c r="D2" s="302"/>
      <c r="E2" s="302"/>
      <c r="F2" s="302"/>
      <c r="G2" s="302"/>
      <c r="H2" s="302"/>
      <c r="I2" s="302"/>
      <c r="J2" s="303"/>
    </row>
    <row r="3" spans="2:10" ht="40.200000000000003" thickBot="1" x14ac:dyDescent="0.3">
      <c r="B3" s="101" t="s">
        <v>11</v>
      </c>
      <c r="C3" s="72" t="s">
        <v>125</v>
      </c>
      <c r="D3" s="73" t="s">
        <v>126</v>
      </c>
      <c r="E3" s="72" t="s">
        <v>109</v>
      </c>
      <c r="F3" s="73" t="s">
        <v>111</v>
      </c>
      <c r="G3" s="72" t="s">
        <v>110</v>
      </c>
      <c r="H3" s="72" t="s">
        <v>112</v>
      </c>
      <c r="I3" s="106" t="s">
        <v>113</v>
      </c>
      <c r="J3" s="72" t="s">
        <v>139</v>
      </c>
    </row>
    <row r="4" spans="2:10" x14ac:dyDescent="0.25">
      <c r="B4" s="135"/>
      <c r="C4" s="144"/>
      <c r="D4" s="115"/>
      <c r="E4" s="144"/>
      <c r="F4" s="145"/>
      <c r="G4" s="144"/>
      <c r="H4" s="116"/>
      <c r="I4" s="117"/>
      <c r="J4" s="118"/>
    </row>
    <row r="5" spans="2:10" x14ac:dyDescent="0.25">
      <c r="B5" s="119"/>
      <c r="C5" s="120"/>
      <c r="D5" s="115"/>
      <c r="E5" s="120"/>
      <c r="F5" s="121"/>
      <c r="G5" s="120"/>
      <c r="H5" s="122"/>
      <c r="I5" s="117"/>
      <c r="J5" s="118"/>
    </row>
    <row r="6" spans="2:10" x14ac:dyDescent="0.25">
      <c r="B6" s="124"/>
      <c r="C6" s="96"/>
      <c r="D6" s="97"/>
      <c r="E6" s="96"/>
      <c r="F6" s="97"/>
      <c r="G6" s="96"/>
      <c r="H6" s="96"/>
      <c r="I6" s="109"/>
      <c r="J6" s="40"/>
    </row>
    <row r="7" spans="2:10" s="129" customFormat="1" x14ac:dyDescent="0.25">
      <c r="B7" s="125"/>
      <c r="C7" s="126"/>
      <c r="D7" s="115"/>
      <c r="E7" s="126"/>
      <c r="F7" s="127"/>
      <c r="G7" s="126"/>
      <c r="H7" s="126"/>
      <c r="I7" s="128"/>
      <c r="J7" s="118"/>
    </row>
    <row r="8" spans="2:10" x14ac:dyDescent="0.25">
      <c r="B8" s="124"/>
      <c r="C8" s="96"/>
      <c r="D8" s="97"/>
      <c r="E8" s="96"/>
      <c r="F8" s="97"/>
      <c r="G8" s="96"/>
      <c r="H8" s="96"/>
      <c r="I8" s="109"/>
      <c r="J8" s="40"/>
    </row>
    <row r="9" spans="2:10" s="129" customFormat="1" x14ac:dyDescent="0.25">
      <c r="B9" s="125"/>
      <c r="C9" s="126"/>
      <c r="D9" s="115"/>
      <c r="E9" s="130"/>
      <c r="F9" s="127"/>
      <c r="G9" s="126"/>
      <c r="H9" s="126"/>
      <c r="I9" s="117"/>
      <c r="J9" s="118"/>
    </row>
    <row r="10" spans="2:10" s="129" customFormat="1" x14ac:dyDescent="0.25">
      <c r="B10" s="125"/>
      <c r="C10" s="126"/>
      <c r="D10" s="115"/>
      <c r="E10" s="126"/>
      <c r="F10" s="127"/>
      <c r="G10" s="126"/>
      <c r="H10" s="126"/>
      <c r="I10" s="117"/>
      <c r="J10" s="118"/>
    </row>
    <row r="11" spans="2:10" ht="13.8" thickBot="1" x14ac:dyDescent="0.3">
      <c r="B11" s="104"/>
      <c r="C11" s="98"/>
      <c r="D11" s="99"/>
      <c r="E11" s="98"/>
      <c r="F11" s="99"/>
      <c r="G11" s="98"/>
      <c r="H11" s="98"/>
      <c r="I11" s="110"/>
      <c r="J11" s="111"/>
    </row>
    <row r="12" spans="2:10" ht="13.8" thickBot="1" x14ac:dyDescent="0.3">
      <c r="B12" s="104" t="s">
        <v>116</v>
      </c>
      <c r="C12" s="98">
        <v>220</v>
      </c>
      <c r="D12" s="99"/>
      <c r="E12" s="98">
        <v>170</v>
      </c>
      <c r="F12" s="99">
        <v>105</v>
      </c>
      <c r="G12" s="98"/>
      <c r="H12" s="98">
        <v>11.2</v>
      </c>
      <c r="I12" s="98"/>
      <c r="J12" s="77"/>
    </row>
    <row r="13" spans="2:10" x14ac:dyDescent="0.25">
      <c r="B13" s="100"/>
      <c r="J13" s="41"/>
    </row>
    <row r="14" spans="2:10" x14ac:dyDescent="0.25">
      <c r="B14" s="100"/>
      <c r="J14" s="41"/>
    </row>
    <row r="15" spans="2:10" x14ac:dyDescent="0.25">
      <c r="B15" s="100"/>
      <c r="J15" s="41"/>
    </row>
    <row r="17" spans="2:9" x14ac:dyDescent="0.25">
      <c r="B17" s="134"/>
      <c r="C17" s="134"/>
      <c r="D17" s="134"/>
      <c r="E17" s="134"/>
      <c r="F17" s="134"/>
      <c r="G17" s="134"/>
      <c r="H17" s="134"/>
      <c r="I17" s="134"/>
    </row>
    <row r="18" spans="2:9" x14ac:dyDescent="0.25">
      <c r="B18" s="131"/>
      <c r="C18" s="85"/>
      <c r="D18" s="85"/>
      <c r="E18" s="85"/>
      <c r="F18" s="85"/>
      <c r="G18" s="132"/>
      <c r="H18" s="85"/>
      <c r="I18" s="85"/>
    </row>
    <row r="19" spans="2:9" x14ac:dyDescent="0.25">
      <c r="B19" s="133"/>
      <c r="C19" s="133"/>
      <c r="D19" s="133"/>
      <c r="E19" s="133"/>
      <c r="F19" s="133"/>
      <c r="G19" s="133"/>
      <c r="H19" s="133"/>
      <c r="I19" s="132"/>
    </row>
    <row r="20" spans="2:9" x14ac:dyDescent="0.25">
      <c r="C20" s="36"/>
      <c r="D20" s="36"/>
      <c r="E20" s="36"/>
      <c r="F20" s="36"/>
      <c r="G20" s="36"/>
      <c r="H20" s="36"/>
      <c r="I20" s="85"/>
    </row>
    <row r="21" spans="2:9" x14ac:dyDescent="0.25">
      <c r="B21" s="100"/>
      <c r="C21" s="36"/>
      <c r="D21" s="36"/>
      <c r="E21" s="36"/>
      <c r="F21" s="36"/>
      <c r="G21" s="36"/>
      <c r="H21" s="36"/>
      <c r="I21" s="85"/>
    </row>
  </sheetData>
  <mergeCells count="1">
    <mergeCell ref="B2:J2"/>
  </mergeCells>
  <phoneticPr fontId="0" type="noConversion"/>
  <conditionalFormatting sqref="C4:C11">
    <cfRule type="cellIs" dxfId="8" priority="9" stopIfTrue="1" operator="greaterThan">
      <formula>220</formula>
    </cfRule>
  </conditionalFormatting>
  <conditionalFormatting sqref="C18 E18 G18">
    <cfRule type="cellIs" dxfId="7" priority="1" stopIfTrue="1" operator="greaterThan">
      <formula>15</formula>
    </cfRule>
  </conditionalFormatting>
  <conditionalFormatting sqref="D18">
    <cfRule type="cellIs" dxfId="6" priority="2" stopIfTrue="1" operator="greaterThan">
      <formula>100</formula>
    </cfRule>
  </conditionalFormatting>
  <conditionalFormatting sqref="E4:E11">
    <cfRule type="cellIs" dxfId="5" priority="6" stopIfTrue="1" operator="greaterThan">
      <formula>170</formula>
    </cfRule>
  </conditionalFormatting>
  <conditionalFormatting sqref="F4:F11">
    <cfRule type="cellIs" dxfId="4" priority="7" stopIfTrue="1" operator="greaterThan">
      <formula>105</formula>
    </cfRule>
  </conditionalFormatting>
  <conditionalFormatting sqref="F18">
    <cfRule type="cellIs" dxfId="3" priority="3" stopIfTrue="1" operator="greaterThan">
      <formula>5</formula>
    </cfRule>
  </conditionalFormatting>
  <conditionalFormatting sqref="H4:H11">
    <cfRule type="cellIs" dxfId="2" priority="8" stopIfTrue="1" operator="greaterThan">
      <formula>11.2</formula>
    </cfRule>
  </conditionalFormatting>
  <conditionalFormatting sqref="H18">
    <cfRule type="cellIs" dxfId="1" priority="4" stopIfTrue="1" operator="greaterThan">
      <formula>2</formula>
    </cfRule>
  </conditionalFormatting>
  <conditionalFormatting sqref="I18">
    <cfRule type="cellIs" dxfId="0" priority="5" stopIfTrue="1" operator="notBetween">
      <formula>6</formula>
      <formula>9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indexed="50"/>
  </sheetPr>
  <dimension ref="A1:AR42"/>
  <sheetViews>
    <sheetView zoomScaleNormal="100" workbookViewId="0">
      <selection activeCell="W19" sqref="W19"/>
    </sheetView>
  </sheetViews>
  <sheetFormatPr defaultRowHeight="13.2" x14ac:dyDescent="0.25"/>
  <cols>
    <col min="1" max="1" width="1.5546875" customWidth="1"/>
    <col min="2" max="2" width="14.109375" customWidth="1"/>
    <col min="3" max="3" width="16.5546875" customWidth="1"/>
    <col min="4" max="4" width="16.6640625" customWidth="1"/>
    <col min="5" max="5" width="12.88671875" customWidth="1"/>
    <col min="6" max="7" width="3.5546875" customWidth="1"/>
    <col min="8" max="8" width="3.109375" customWidth="1"/>
    <col min="9" max="9" width="12.44140625" customWidth="1"/>
    <col min="10" max="10" width="11.6640625" customWidth="1"/>
    <col min="12" max="12" width="9.33203125" customWidth="1"/>
    <col min="13" max="13" width="3.5546875" customWidth="1"/>
    <col min="14" max="14" width="19" customWidth="1"/>
    <col min="15" max="15" width="41.88671875" customWidth="1"/>
    <col min="16" max="16" width="4.44140625" customWidth="1"/>
    <col min="17" max="17" width="4.33203125" customWidth="1"/>
    <col min="18" max="18" width="11.33203125" customWidth="1"/>
    <col min="22" max="22" width="10.109375" bestFit="1" customWidth="1"/>
  </cols>
  <sheetData>
    <row r="1" spans="1:44" ht="13.8" thickBot="1" x14ac:dyDescent="0.3">
      <c r="B1" s="207"/>
    </row>
    <row r="2" spans="1:44" ht="16.2" thickBot="1" x14ac:dyDescent="0.35">
      <c r="B2" s="256" t="s">
        <v>149</v>
      </c>
      <c r="C2" s="257"/>
      <c r="D2" s="257"/>
      <c r="E2" s="258"/>
      <c r="I2" s="259" t="s">
        <v>133</v>
      </c>
      <c r="J2" s="259"/>
      <c r="K2" s="259"/>
      <c r="N2" s="254" t="s">
        <v>150</v>
      </c>
      <c r="O2" s="255"/>
      <c r="R2" s="195"/>
      <c r="S2" s="195" t="s">
        <v>134</v>
      </c>
      <c r="T2" s="195"/>
    </row>
    <row r="3" spans="1:44" ht="16.2" thickBot="1" x14ac:dyDescent="0.3">
      <c r="B3" s="171" t="s">
        <v>11</v>
      </c>
      <c r="C3" s="172" t="s">
        <v>12</v>
      </c>
      <c r="D3" s="172" t="s">
        <v>13</v>
      </c>
      <c r="E3" s="173" t="s">
        <v>14</v>
      </c>
      <c r="F3" s="42"/>
      <c r="G3" s="42"/>
      <c r="I3" s="70" t="s">
        <v>11</v>
      </c>
      <c r="J3" s="79" t="s">
        <v>15</v>
      </c>
      <c r="K3" s="80" t="s">
        <v>16</v>
      </c>
      <c r="L3" s="45"/>
      <c r="N3" s="69" t="s">
        <v>11</v>
      </c>
      <c r="O3" s="47" t="s">
        <v>17</v>
      </c>
      <c r="R3" s="70" t="s">
        <v>11</v>
      </c>
      <c r="S3" s="79" t="s">
        <v>15</v>
      </c>
      <c r="T3" s="80" t="s">
        <v>16</v>
      </c>
    </row>
    <row r="4" spans="1:44" x14ac:dyDescent="0.25">
      <c r="B4" s="187">
        <f>I4</f>
        <v>44896</v>
      </c>
      <c r="C4" s="194">
        <f>K4</f>
        <v>1</v>
      </c>
      <c r="D4" s="194">
        <f>T4</f>
        <v>6</v>
      </c>
      <c r="E4" s="194">
        <f>SUM(C4:D4)</f>
        <v>7</v>
      </c>
      <c r="F4" s="185"/>
      <c r="G4" s="185"/>
      <c r="H4" s="208"/>
      <c r="I4" s="187">
        <v>44896</v>
      </c>
      <c r="J4" s="209">
        <v>72033.8</v>
      </c>
      <c r="K4" s="209">
        <v>1</v>
      </c>
      <c r="L4" s="197"/>
      <c r="M4" s="30"/>
      <c r="N4" s="198">
        <f t="shared" ref="N4:N33" si="0">R4</f>
        <v>44896</v>
      </c>
      <c r="O4" s="199">
        <f>T4</f>
        <v>6</v>
      </c>
      <c r="P4" s="30"/>
      <c r="Q4" s="30"/>
      <c r="R4" s="187">
        <v>44896</v>
      </c>
      <c r="S4" s="210">
        <v>52136.6</v>
      </c>
      <c r="T4" s="217">
        <v>6</v>
      </c>
      <c r="U4" s="30"/>
      <c r="Y4" s="186"/>
      <c r="Z4" s="186"/>
      <c r="AA4" s="186"/>
      <c r="AB4" s="186"/>
      <c r="AC4" s="186"/>
      <c r="AD4" s="186"/>
      <c r="AE4" s="186"/>
      <c r="AF4" s="186"/>
      <c r="AG4" s="186"/>
      <c r="AH4" s="186"/>
      <c r="AI4" s="186"/>
      <c r="AJ4" s="186"/>
      <c r="AK4" s="186"/>
      <c r="AL4" s="186"/>
      <c r="AM4" s="186"/>
      <c r="AN4" s="186"/>
      <c r="AO4" s="186"/>
      <c r="AP4" s="186"/>
      <c r="AQ4" s="186"/>
      <c r="AR4" s="186"/>
    </row>
    <row r="5" spans="1:44" s="184" customFormat="1" x14ac:dyDescent="0.25">
      <c r="A5" s="186"/>
      <c r="B5" s="187">
        <f t="shared" ref="B5:B33" si="1">I5</f>
        <v>44897</v>
      </c>
      <c r="C5" s="194">
        <f t="shared" ref="C5:C33" si="2">K5</f>
        <v>1</v>
      </c>
      <c r="D5" s="194">
        <f t="shared" ref="D5:D33" si="3">T5</f>
        <v>6</v>
      </c>
      <c r="E5" s="194">
        <f t="shared" ref="E5:E31" si="4">SUM(C5:D5)</f>
        <v>7</v>
      </c>
      <c r="F5" s="42"/>
      <c r="G5" s="42"/>
      <c r="H5" s="30"/>
      <c r="I5" s="187">
        <f>I4+1</f>
        <v>44897</v>
      </c>
      <c r="J5" s="209"/>
      <c r="K5" s="209">
        <v>1</v>
      </c>
      <c r="L5" s="197"/>
      <c r="M5" s="30"/>
      <c r="N5" s="198">
        <f t="shared" si="0"/>
        <v>44897</v>
      </c>
      <c r="O5" s="199">
        <f>T5</f>
        <v>6</v>
      </c>
      <c r="P5" s="30"/>
      <c r="Q5" s="30"/>
      <c r="R5" s="187">
        <f>R4+1</f>
        <v>44897</v>
      </c>
      <c r="S5" s="209"/>
      <c r="T5" s="217">
        <v>6</v>
      </c>
      <c r="U5" s="30"/>
      <c r="V5"/>
      <c r="W5"/>
      <c r="X5"/>
      <c r="Y5" s="186"/>
      <c r="Z5" s="186"/>
      <c r="AA5" s="186"/>
      <c r="AB5" s="186"/>
      <c r="AC5" s="186"/>
      <c r="AD5" s="186"/>
      <c r="AE5" s="186"/>
      <c r="AF5" s="186"/>
      <c r="AG5" s="186"/>
      <c r="AH5" s="186"/>
      <c r="AI5" s="186"/>
      <c r="AJ5" s="186"/>
      <c r="AK5" s="186"/>
      <c r="AL5" s="186"/>
      <c r="AM5" s="186"/>
      <c r="AN5" s="186"/>
      <c r="AO5" s="186"/>
      <c r="AP5" s="186"/>
      <c r="AQ5" s="186"/>
      <c r="AR5" s="186"/>
    </row>
    <row r="6" spans="1:44" s="184" customFormat="1" x14ac:dyDescent="0.25">
      <c r="A6" s="186"/>
      <c r="B6" s="187">
        <f t="shared" si="1"/>
        <v>44898</v>
      </c>
      <c r="C6" s="194">
        <f t="shared" si="2"/>
        <v>2</v>
      </c>
      <c r="D6" s="194">
        <f t="shared" si="3"/>
        <v>6</v>
      </c>
      <c r="E6" s="194">
        <f t="shared" si="4"/>
        <v>8</v>
      </c>
      <c r="F6" s="42"/>
      <c r="G6" s="42"/>
      <c r="H6" s="30"/>
      <c r="I6" s="187">
        <f t="shared" ref="I6:I34" si="5">I5+1</f>
        <v>44898</v>
      </c>
      <c r="J6" s="209"/>
      <c r="K6" s="209">
        <v>2</v>
      </c>
      <c r="L6" s="197"/>
      <c r="M6" s="30"/>
      <c r="N6" s="198">
        <f t="shared" si="0"/>
        <v>44898</v>
      </c>
      <c r="O6" s="199">
        <f>T6</f>
        <v>6</v>
      </c>
      <c r="P6" s="30"/>
      <c r="Q6" s="30"/>
      <c r="R6" s="187">
        <f t="shared" ref="R6:R34" si="6">R5+1</f>
        <v>44898</v>
      </c>
      <c r="S6" s="209"/>
      <c r="T6" s="251">
        <v>6</v>
      </c>
      <c r="U6" s="30"/>
      <c r="V6"/>
      <c r="W6"/>
      <c r="X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6"/>
      <c r="AL6" s="186"/>
      <c r="AM6" s="186"/>
      <c r="AN6" s="186"/>
      <c r="AO6" s="186"/>
      <c r="AP6" s="186"/>
      <c r="AQ6" s="186"/>
      <c r="AR6" s="186"/>
    </row>
    <row r="7" spans="1:44" s="184" customFormat="1" x14ac:dyDescent="0.25">
      <c r="A7" s="186"/>
      <c r="B7" s="187">
        <f t="shared" si="1"/>
        <v>44899</v>
      </c>
      <c r="C7" s="194">
        <f t="shared" si="2"/>
        <v>2</v>
      </c>
      <c r="D7" s="194">
        <f t="shared" si="3"/>
        <v>6</v>
      </c>
      <c r="E7" s="194">
        <f t="shared" si="4"/>
        <v>8</v>
      </c>
      <c r="F7" s="42"/>
      <c r="G7" s="42"/>
      <c r="H7" s="30"/>
      <c r="I7" s="187">
        <f t="shared" si="5"/>
        <v>44899</v>
      </c>
      <c r="J7" s="209"/>
      <c r="K7" s="209">
        <v>2</v>
      </c>
      <c r="L7" s="197"/>
      <c r="M7" s="30"/>
      <c r="N7" s="198">
        <f t="shared" si="0"/>
        <v>44899</v>
      </c>
      <c r="O7" s="199">
        <f t="shared" ref="O7:O33" si="7">T7</f>
        <v>6</v>
      </c>
      <c r="P7" s="30"/>
      <c r="Q7" s="30"/>
      <c r="R7" s="187">
        <f t="shared" si="6"/>
        <v>44899</v>
      </c>
      <c r="S7" s="209"/>
      <c r="T7" s="251">
        <v>6</v>
      </c>
      <c r="U7"/>
      <c r="V7"/>
      <c r="W7"/>
      <c r="X7"/>
      <c r="Y7" s="186"/>
      <c r="Z7" s="186"/>
      <c r="AA7" s="186"/>
      <c r="AB7" s="186"/>
      <c r="AC7" s="186"/>
      <c r="AD7" s="186"/>
      <c r="AE7" s="186"/>
      <c r="AF7" s="186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6"/>
      <c r="AR7" s="186"/>
    </row>
    <row r="8" spans="1:44" s="186" customFormat="1" x14ac:dyDescent="0.25">
      <c r="B8" s="187">
        <f t="shared" si="1"/>
        <v>44900</v>
      </c>
      <c r="C8" s="194">
        <f t="shared" si="2"/>
        <v>1</v>
      </c>
      <c r="D8" s="194">
        <f t="shared" si="3"/>
        <v>12</v>
      </c>
      <c r="E8" s="194">
        <f t="shared" si="4"/>
        <v>13</v>
      </c>
      <c r="F8" s="42"/>
      <c r="G8" s="42"/>
      <c r="H8" s="30"/>
      <c r="I8" s="187">
        <f t="shared" si="5"/>
        <v>44900</v>
      </c>
      <c r="J8" s="209">
        <v>72039.5</v>
      </c>
      <c r="K8" s="209">
        <v>1</v>
      </c>
      <c r="L8" s="197"/>
      <c r="M8" s="30"/>
      <c r="N8" s="198">
        <f t="shared" si="0"/>
        <v>44900</v>
      </c>
      <c r="O8" s="199">
        <f t="shared" si="7"/>
        <v>12</v>
      </c>
      <c r="P8" s="30"/>
      <c r="Q8" s="30"/>
      <c r="R8" s="187">
        <f t="shared" si="6"/>
        <v>44900</v>
      </c>
      <c r="S8" s="209">
        <v>52160.1</v>
      </c>
      <c r="T8" s="251">
        <v>12</v>
      </c>
      <c r="U8" s="30"/>
      <c r="V8"/>
      <c r="W8"/>
      <c r="X8"/>
    </row>
    <row r="9" spans="1:44" x14ac:dyDescent="0.25">
      <c r="A9" s="186"/>
      <c r="B9" s="187">
        <f t="shared" si="1"/>
        <v>44901</v>
      </c>
      <c r="C9" s="194">
        <f t="shared" si="2"/>
        <v>2</v>
      </c>
      <c r="D9" s="194">
        <f t="shared" si="3"/>
        <v>12</v>
      </c>
      <c r="E9" s="194">
        <f t="shared" si="4"/>
        <v>14</v>
      </c>
      <c r="F9" s="42"/>
      <c r="G9" s="42"/>
      <c r="H9" s="30"/>
      <c r="I9" s="187">
        <f t="shared" si="5"/>
        <v>44901</v>
      </c>
      <c r="J9" s="209"/>
      <c r="K9" s="209">
        <v>2</v>
      </c>
      <c r="L9" s="197"/>
      <c r="M9" s="30"/>
      <c r="N9" s="198">
        <f t="shared" si="0"/>
        <v>44901</v>
      </c>
      <c r="O9" s="199">
        <f t="shared" si="7"/>
        <v>12</v>
      </c>
      <c r="P9" s="30"/>
      <c r="Q9" s="30"/>
      <c r="R9" s="187">
        <f t="shared" si="6"/>
        <v>44901</v>
      </c>
      <c r="S9" s="209"/>
      <c r="T9" s="251">
        <v>12</v>
      </c>
      <c r="U9" s="30"/>
      <c r="Y9" s="186"/>
      <c r="Z9" s="186"/>
      <c r="AA9" s="186"/>
      <c r="AB9" s="186"/>
      <c r="AC9" s="186"/>
      <c r="AD9" s="186"/>
      <c r="AE9" s="186"/>
      <c r="AF9" s="186"/>
      <c r="AG9" s="186"/>
      <c r="AH9" s="186"/>
      <c r="AI9" s="186"/>
      <c r="AJ9" s="186"/>
      <c r="AK9" s="186"/>
      <c r="AL9" s="186"/>
      <c r="AM9" s="186"/>
      <c r="AN9" s="186"/>
      <c r="AO9" s="186"/>
      <c r="AP9" s="186"/>
      <c r="AQ9" s="186"/>
      <c r="AR9" s="186"/>
    </row>
    <row r="10" spans="1:44" x14ac:dyDescent="0.25">
      <c r="A10" s="186"/>
      <c r="B10" s="187">
        <f t="shared" si="1"/>
        <v>44902</v>
      </c>
      <c r="C10" s="194">
        <f t="shared" si="2"/>
        <v>4</v>
      </c>
      <c r="D10" s="194">
        <f t="shared" si="3"/>
        <v>5</v>
      </c>
      <c r="E10" s="194">
        <f t="shared" si="4"/>
        <v>9</v>
      </c>
      <c r="F10" s="42"/>
      <c r="G10" s="42"/>
      <c r="H10" s="30"/>
      <c r="I10" s="187">
        <f t="shared" si="5"/>
        <v>44902</v>
      </c>
      <c r="J10" s="209">
        <v>72043.399999999994</v>
      </c>
      <c r="K10" s="209">
        <v>4</v>
      </c>
      <c r="L10" s="197"/>
      <c r="M10" s="30"/>
      <c r="N10" s="198">
        <f t="shared" si="0"/>
        <v>44902</v>
      </c>
      <c r="O10" s="199">
        <f t="shared" si="7"/>
        <v>5</v>
      </c>
      <c r="P10" s="30"/>
      <c r="Q10" s="30"/>
      <c r="R10" s="187">
        <f t="shared" si="6"/>
        <v>44902</v>
      </c>
      <c r="S10" s="209">
        <v>52184</v>
      </c>
      <c r="T10" s="251">
        <v>5</v>
      </c>
      <c r="U10" s="30"/>
      <c r="Y10" s="186"/>
      <c r="Z10" s="186"/>
      <c r="AA10" s="186"/>
      <c r="AB10" s="186"/>
      <c r="AC10" s="186"/>
      <c r="AD10" s="186"/>
      <c r="AE10" s="186"/>
      <c r="AF10" s="186"/>
      <c r="AG10" s="186"/>
      <c r="AH10" s="186"/>
      <c r="AI10" s="186"/>
      <c r="AJ10" s="186"/>
      <c r="AK10" s="186"/>
      <c r="AL10" s="186"/>
      <c r="AM10" s="186"/>
      <c r="AN10" s="186"/>
      <c r="AO10" s="186"/>
      <c r="AP10" s="186"/>
      <c r="AQ10" s="186"/>
      <c r="AR10" s="186"/>
    </row>
    <row r="11" spans="1:44" x14ac:dyDescent="0.25">
      <c r="A11" s="186"/>
      <c r="B11" s="187">
        <f t="shared" si="1"/>
        <v>44903</v>
      </c>
      <c r="C11" s="194">
        <f t="shared" si="2"/>
        <v>3</v>
      </c>
      <c r="D11" s="194">
        <f t="shared" si="3"/>
        <v>5</v>
      </c>
      <c r="E11" s="194">
        <f t="shared" si="4"/>
        <v>8</v>
      </c>
      <c r="F11" s="42"/>
      <c r="G11" s="42"/>
      <c r="H11" s="30"/>
      <c r="I11" s="187">
        <f t="shared" si="5"/>
        <v>44903</v>
      </c>
      <c r="J11" s="209"/>
      <c r="K11" s="246">
        <v>3</v>
      </c>
      <c r="L11" s="197"/>
      <c r="M11" s="30"/>
      <c r="N11" s="198">
        <f t="shared" si="0"/>
        <v>44903</v>
      </c>
      <c r="O11" s="199">
        <f t="shared" si="7"/>
        <v>5</v>
      </c>
      <c r="P11" s="30"/>
      <c r="Q11" s="30"/>
      <c r="R11" s="187">
        <f t="shared" si="6"/>
        <v>44903</v>
      </c>
      <c r="S11" s="209"/>
      <c r="T11" s="218">
        <v>5</v>
      </c>
      <c r="U11" s="30"/>
      <c r="Y11" s="186"/>
      <c r="Z11" s="186"/>
      <c r="AA11" s="186"/>
      <c r="AB11" s="186"/>
      <c r="AC11" s="186"/>
      <c r="AD11" s="186"/>
      <c r="AE11" s="186"/>
      <c r="AF11" s="186"/>
      <c r="AG11" s="186"/>
      <c r="AH11" s="186"/>
      <c r="AI11" s="186"/>
      <c r="AJ11" s="186"/>
      <c r="AK11" s="186"/>
      <c r="AL11" s="186"/>
      <c r="AM11" s="186"/>
      <c r="AN11" s="186"/>
      <c r="AO11" s="186"/>
      <c r="AP11" s="186"/>
      <c r="AQ11" s="186"/>
      <c r="AR11" s="186"/>
    </row>
    <row r="12" spans="1:44" s="184" customFormat="1" x14ac:dyDescent="0.25">
      <c r="A12" s="186"/>
      <c r="B12" s="187">
        <f t="shared" si="1"/>
        <v>44904</v>
      </c>
      <c r="C12" s="194">
        <f t="shared" si="2"/>
        <v>3</v>
      </c>
      <c r="D12" s="194">
        <f t="shared" si="3"/>
        <v>4</v>
      </c>
      <c r="E12" s="194">
        <f t="shared" si="4"/>
        <v>7</v>
      </c>
      <c r="F12" s="42"/>
      <c r="G12" s="42"/>
      <c r="H12" s="30"/>
      <c r="I12" s="187">
        <f t="shared" si="5"/>
        <v>44904</v>
      </c>
      <c r="J12" s="209">
        <v>72049.899999999994</v>
      </c>
      <c r="K12" s="246">
        <v>3</v>
      </c>
      <c r="L12" s="197"/>
      <c r="M12" s="30"/>
      <c r="N12" s="198">
        <f t="shared" si="0"/>
        <v>44904</v>
      </c>
      <c r="O12" s="199">
        <f t="shared" si="7"/>
        <v>4</v>
      </c>
      <c r="P12" s="30"/>
      <c r="Q12" s="30"/>
      <c r="R12" s="187">
        <f t="shared" si="6"/>
        <v>44904</v>
      </c>
      <c r="S12" s="209">
        <v>52194.2</v>
      </c>
      <c r="T12" s="218">
        <v>4</v>
      </c>
      <c r="U12" s="30"/>
      <c r="V12"/>
      <c r="W12"/>
      <c r="X12"/>
      <c r="Y12" s="186"/>
      <c r="Z12" s="186"/>
      <c r="AA12" s="186"/>
      <c r="AB12" s="186"/>
      <c r="AC12" s="186"/>
      <c r="AD12" s="186"/>
      <c r="AE12" s="186"/>
      <c r="AF12" s="186"/>
      <c r="AG12" s="186"/>
      <c r="AH12" s="186"/>
      <c r="AI12" s="186"/>
      <c r="AJ12" s="186"/>
      <c r="AK12" s="186"/>
      <c r="AL12" s="186"/>
      <c r="AM12" s="186"/>
      <c r="AN12" s="186"/>
      <c r="AO12" s="186"/>
      <c r="AP12" s="186"/>
      <c r="AQ12" s="186"/>
      <c r="AR12" s="186"/>
    </row>
    <row r="13" spans="1:44" x14ac:dyDescent="0.25">
      <c r="A13" s="186"/>
      <c r="B13" s="187">
        <f t="shared" si="1"/>
        <v>44905</v>
      </c>
      <c r="C13" s="194">
        <f t="shared" si="2"/>
        <v>3</v>
      </c>
      <c r="D13" s="194">
        <f t="shared" si="3"/>
        <v>4</v>
      </c>
      <c r="E13" s="194">
        <f t="shared" si="4"/>
        <v>7</v>
      </c>
      <c r="F13" s="42"/>
      <c r="G13" s="42"/>
      <c r="H13" s="30"/>
      <c r="I13" s="187">
        <f t="shared" si="5"/>
        <v>44905</v>
      </c>
      <c r="J13" s="209"/>
      <c r="K13" s="246">
        <v>3</v>
      </c>
      <c r="L13" s="197"/>
      <c r="M13" s="30"/>
      <c r="N13" s="198">
        <f t="shared" si="0"/>
        <v>44905</v>
      </c>
      <c r="O13" s="199">
        <f t="shared" si="7"/>
        <v>4</v>
      </c>
      <c r="P13" s="30"/>
      <c r="Q13" s="30"/>
      <c r="R13" s="187">
        <f t="shared" si="6"/>
        <v>44905</v>
      </c>
      <c r="S13" s="209"/>
      <c r="T13" s="251">
        <v>4</v>
      </c>
      <c r="U13" s="30"/>
      <c r="Y13" s="186"/>
      <c r="Z13" s="186"/>
      <c r="AA13" s="186"/>
      <c r="AB13" s="186"/>
      <c r="AC13" s="186"/>
      <c r="AD13" s="186"/>
      <c r="AE13" s="186"/>
      <c r="AF13" s="186"/>
      <c r="AG13" s="186"/>
      <c r="AH13" s="186"/>
      <c r="AI13" s="186"/>
      <c r="AJ13" s="186"/>
      <c r="AK13" s="186"/>
      <c r="AL13" s="186"/>
      <c r="AM13" s="186"/>
      <c r="AN13" s="186"/>
      <c r="AO13" s="186"/>
      <c r="AP13" s="186"/>
      <c r="AQ13" s="186"/>
      <c r="AR13" s="186"/>
    </row>
    <row r="14" spans="1:44" x14ac:dyDescent="0.25">
      <c r="A14" s="186"/>
      <c r="B14" s="187">
        <f t="shared" si="1"/>
        <v>44906</v>
      </c>
      <c r="C14" s="194">
        <f t="shared" si="2"/>
        <v>4</v>
      </c>
      <c r="D14" s="194">
        <f t="shared" si="3"/>
        <v>5</v>
      </c>
      <c r="E14" s="194">
        <f t="shared" si="4"/>
        <v>9</v>
      </c>
      <c r="F14" s="42"/>
      <c r="G14" s="42"/>
      <c r="H14" s="30"/>
      <c r="I14" s="187">
        <f t="shared" si="5"/>
        <v>44906</v>
      </c>
      <c r="J14" s="209">
        <v>72056.3</v>
      </c>
      <c r="K14" s="246">
        <v>4</v>
      </c>
      <c r="L14" s="197"/>
      <c r="M14" s="30"/>
      <c r="N14" s="198">
        <f t="shared" si="0"/>
        <v>44906</v>
      </c>
      <c r="O14" s="199">
        <f t="shared" si="7"/>
        <v>5</v>
      </c>
      <c r="P14" s="30"/>
      <c r="Q14" s="30"/>
      <c r="R14" s="187">
        <f t="shared" si="6"/>
        <v>44906</v>
      </c>
      <c r="S14" s="209">
        <v>52202.2</v>
      </c>
      <c r="T14" s="217">
        <v>5</v>
      </c>
      <c r="U14" s="30"/>
      <c r="Y14" s="186"/>
      <c r="Z14" s="186"/>
      <c r="AA14" s="186"/>
      <c r="AB14" s="186"/>
      <c r="AC14" s="186"/>
      <c r="AD14" s="186"/>
      <c r="AE14" s="186"/>
      <c r="AF14" s="186"/>
      <c r="AG14" s="186"/>
      <c r="AH14" s="186"/>
      <c r="AI14" s="186"/>
      <c r="AJ14" s="186"/>
      <c r="AK14" s="186"/>
      <c r="AL14" s="186"/>
      <c r="AM14" s="186"/>
      <c r="AN14" s="186"/>
      <c r="AO14" s="186"/>
      <c r="AP14" s="186"/>
      <c r="AQ14" s="186"/>
      <c r="AR14" s="186"/>
    </row>
    <row r="15" spans="1:44" s="186" customFormat="1" x14ac:dyDescent="0.25">
      <c r="B15" s="187">
        <f t="shared" si="1"/>
        <v>44907</v>
      </c>
      <c r="C15" s="194">
        <f t="shared" si="2"/>
        <v>3</v>
      </c>
      <c r="D15" s="194">
        <f t="shared" si="3"/>
        <v>5</v>
      </c>
      <c r="E15" s="194">
        <f t="shared" si="4"/>
        <v>8</v>
      </c>
      <c r="F15" s="42" t="s">
        <v>127</v>
      </c>
      <c r="G15" s="42"/>
      <c r="H15" s="30"/>
      <c r="I15" s="187">
        <f t="shared" si="5"/>
        <v>44907</v>
      </c>
      <c r="J15" s="209"/>
      <c r="K15" s="246">
        <v>3</v>
      </c>
      <c r="L15" s="197"/>
      <c r="M15" s="30"/>
      <c r="N15" s="198">
        <f t="shared" si="0"/>
        <v>44907</v>
      </c>
      <c r="O15" s="199">
        <f t="shared" si="7"/>
        <v>5</v>
      </c>
      <c r="P15" s="30"/>
      <c r="Q15" s="30"/>
      <c r="R15" s="187">
        <f t="shared" si="6"/>
        <v>44907</v>
      </c>
      <c r="S15" s="209"/>
      <c r="T15" s="217">
        <v>5</v>
      </c>
      <c r="U15"/>
      <c r="V15"/>
      <c r="W15"/>
      <c r="X15"/>
    </row>
    <row r="16" spans="1:44" x14ac:dyDescent="0.25">
      <c r="A16" s="186"/>
      <c r="B16" s="187">
        <f t="shared" si="1"/>
        <v>44908</v>
      </c>
      <c r="C16" s="194">
        <f t="shared" si="2"/>
        <v>3</v>
      </c>
      <c r="D16" s="194">
        <f t="shared" si="3"/>
        <v>5</v>
      </c>
      <c r="E16" s="194">
        <f t="shared" si="4"/>
        <v>8</v>
      </c>
      <c r="F16" s="42"/>
      <c r="G16" s="42"/>
      <c r="H16" s="30"/>
      <c r="I16" s="187">
        <f t="shared" si="5"/>
        <v>44908</v>
      </c>
      <c r="J16" s="209">
        <v>72062.8</v>
      </c>
      <c r="K16" s="246">
        <v>3</v>
      </c>
      <c r="L16" s="197"/>
      <c r="M16" s="30"/>
      <c r="N16" s="198">
        <f t="shared" si="0"/>
        <v>44908</v>
      </c>
      <c r="O16" s="199">
        <f t="shared" si="7"/>
        <v>5</v>
      </c>
      <c r="P16" s="30"/>
      <c r="Q16" s="30"/>
      <c r="R16" s="187">
        <f t="shared" si="6"/>
        <v>44908</v>
      </c>
      <c r="S16" s="209">
        <v>52212.2</v>
      </c>
      <c r="T16" s="251">
        <v>5</v>
      </c>
      <c r="U16" s="30"/>
      <c r="Y16" s="186"/>
      <c r="Z16" s="186"/>
      <c r="AA16" s="186"/>
      <c r="AB16" s="186"/>
      <c r="AC16" s="186"/>
      <c r="AD16" s="186"/>
      <c r="AE16" s="186"/>
      <c r="AF16" s="186"/>
      <c r="AG16" s="186"/>
      <c r="AH16" s="186"/>
      <c r="AI16" s="186"/>
      <c r="AJ16" s="186"/>
      <c r="AK16" s="186"/>
      <c r="AL16" s="186"/>
      <c r="AM16" s="186"/>
      <c r="AN16" s="186"/>
      <c r="AO16" s="186"/>
      <c r="AP16" s="186"/>
      <c r="AQ16" s="186"/>
      <c r="AR16" s="186"/>
    </row>
    <row r="17" spans="1:44" x14ac:dyDescent="0.25">
      <c r="A17" s="186"/>
      <c r="B17" s="203">
        <f t="shared" si="1"/>
        <v>44909</v>
      </c>
      <c r="C17" s="194">
        <f t="shared" si="2"/>
        <v>2</v>
      </c>
      <c r="D17" s="194">
        <f t="shared" si="3"/>
        <v>4</v>
      </c>
      <c r="E17" s="219">
        <f t="shared" si="4"/>
        <v>6</v>
      </c>
      <c r="F17" s="42"/>
      <c r="G17" s="42"/>
      <c r="H17" s="30"/>
      <c r="I17" s="187">
        <f t="shared" si="5"/>
        <v>44909</v>
      </c>
      <c r="J17" s="209"/>
      <c r="K17" s="246">
        <v>2</v>
      </c>
      <c r="L17" s="197"/>
      <c r="M17" s="30"/>
      <c r="N17" s="198">
        <f t="shared" si="0"/>
        <v>44909</v>
      </c>
      <c r="O17" s="199">
        <f t="shared" si="7"/>
        <v>4</v>
      </c>
      <c r="P17" s="30"/>
      <c r="Q17" s="30"/>
      <c r="R17" s="187">
        <f t="shared" si="6"/>
        <v>44909</v>
      </c>
      <c r="S17" s="209"/>
      <c r="T17" s="251">
        <v>4</v>
      </c>
      <c r="U17" s="30"/>
      <c r="Y17" s="186"/>
      <c r="Z17" s="186"/>
      <c r="AA17" s="186"/>
      <c r="AB17" s="186"/>
      <c r="AC17" s="186"/>
      <c r="AD17" s="186"/>
      <c r="AE17" s="186"/>
      <c r="AF17" s="186"/>
      <c r="AG17" s="186"/>
      <c r="AH17" s="186"/>
      <c r="AI17" s="186"/>
      <c r="AJ17" s="186"/>
      <c r="AK17" s="186"/>
      <c r="AL17" s="186"/>
      <c r="AM17" s="186"/>
      <c r="AN17" s="186"/>
      <c r="AO17" s="186"/>
      <c r="AP17" s="186"/>
      <c r="AQ17" s="186"/>
      <c r="AR17" s="186"/>
    </row>
    <row r="18" spans="1:44" x14ac:dyDescent="0.25">
      <c r="A18" s="186"/>
      <c r="B18" s="204">
        <f t="shared" si="1"/>
        <v>44910</v>
      </c>
      <c r="C18" s="194">
        <f t="shared" si="2"/>
        <v>2</v>
      </c>
      <c r="D18" s="194">
        <f t="shared" si="3"/>
        <v>5</v>
      </c>
      <c r="E18" s="215">
        <f t="shared" si="4"/>
        <v>7</v>
      </c>
      <c r="F18" s="42"/>
      <c r="G18" s="42"/>
      <c r="H18" s="30"/>
      <c r="I18" s="187">
        <f t="shared" si="5"/>
        <v>44910</v>
      </c>
      <c r="J18" s="209">
        <v>72068</v>
      </c>
      <c r="K18" s="246">
        <v>2</v>
      </c>
      <c r="L18" s="197"/>
      <c r="M18" s="30"/>
      <c r="N18" s="198">
        <f t="shared" si="0"/>
        <v>44910</v>
      </c>
      <c r="O18" s="199">
        <f t="shared" si="7"/>
        <v>5</v>
      </c>
      <c r="P18" s="30"/>
      <c r="Q18" s="30"/>
      <c r="R18" s="187">
        <f t="shared" si="6"/>
        <v>44910</v>
      </c>
      <c r="S18" s="210">
        <v>52221</v>
      </c>
      <c r="T18" s="217">
        <v>5</v>
      </c>
      <c r="U18" s="30"/>
      <c r="Y18" s="186"/>
      <c r="Z18" s="186"/>
      <c r="AA18" s="186"/>
      <c r="AB18" s="186"/>
      <c r="AC18" s="186"/>
      <c r="AD18" s="186"/>
      <c r="AE18" s="186"/>
      <c r="AF18" s="186"/>
      <c r="AG18" s="186"/>
      <c r="AH18" s="186"/>
      <c r="AI18" s="186"/>
      <c r="AJ18" s="186"/>
      <c r="AK18" s="186"/>
      <c r="AL18" s="186"/>
      <c r="AM18" s="186"/>
      <c r="AN18" s="186"/>
      <c r="AO18" s="186"/>
      <c r="AP18" s="186"/>
      <c r="AQ18" s="186"/>
      <c r="AR18" s="186"/>
    </row>
    <row r="19" spans="1:44" s="184" customFormat="1" x14ac:dyDescent="0.25">
      <c r="A19" s="186"/>
      <c r="B19" s="187">
        <f t="shared" si="1"/>
        <v>44911</v>
      </c>
      <c r="C19" s="194">
        <f t="shared" si="2"/>
        <v>2</v>
      </c>
      <c r="D19" s="194">
        <f t="shared" si="3"/>
        <v>5</v>
      </c>
      <c r="E19" s="194">
        <f t="shared" si="4"/>
        <v>7</v>
      </c>
      <c r="F19" s="42"/>
      <c r="G19" s="42"/>
      <c r="H19" s="30"/>
      <c r="I19" s="187">
        <f t="shared" si="5"/>
        <v>44911</v>
      </c>
      <c r="J19" s="209"/>
      <c r="K19" s="246">
        <v>2</v>
      </c>
      <c r="L19" s="197"/>
      <c r="M19" s="30"/>
      <c r="N19" s="198">
        <f t="shared" si="0"/>
        <v>44911</v>
      </c>
      <c r="O19" s="199">
        <f t="shared" si="7"/>
        <v>5</v>
      </c>
      <c r="P19" s="30"/>
      <c r="Q19" s="30"/>
      <c r="R19" s="187">
        <f t="shared" si="6"/>
        <v>44911</v>
      </c>
      <c r="S19" s="209"/>
      <c r="T19" s="251">
        <v>5</v>
      </c>
      <c r="U19" s="30"/>
      <c r="V19"/>
      <c r="W19"/>
      <c r="X19"/>
      <c r="Y19" s="186"/>
      <c r="Z19" s="186"/>
      <c r="AA19" s="186"/>
      <c r="AB19" s="186"/>
      <c r="AC19" s="186"/>
      <c r="AD19" s="186"/>
      <c r="AE19" s="186"/>
      <c r="AF19" s="186"/>
      <c r="AG19" s="186"/>
      <c r="AH19" s="186"/>
      <c r="AI19" s="186"/>
      <c r="AJ19" s="186"/>
      <c r="AK19" s="186"/>
      <c r="AL19" s="186"/>
      <c r="AM19" s="186"/>
      <c r="AN19" s="186"/>
      <c r="AO19" s="186"/>
      <c r="AP19" s="186"/>
      <c r="AQ19" s="186"/>
      <c r="AR19" s="186"/>
    </row>
    <row r="20" spans="1:44" x14ac:dyDescent="0.25">
      <c r="A20" s="186"/>
      <c r="B20" s="187">
        <f t="shared" si="1"/>
        <v>44912</v>
      </c>
      <c r="C20" s="194">
        <f t="shared" si="2"/>
        <v>3</v>
      </c>
      <c r="D20" s="194">
        <f t="shared" si="3"/>
        <v>4</v>
      </c>
      <c r="E20" s="194">
        <f t="shared" si="4"/>
        <v>7</v>
      </c>
      <c r="F20" s="42"/>
      <c r="G20" s="42"/>
      <c r="H20" s="30"/>
      <c r="I20" s="187">
        <f t="shared" si="5"/>
        <v>44912</v>
      </c>
      <c r="J20" s="209"/>
      <c r="K20" s="246">
        <v>3</v>
      </c>
      <c r="L20" s="197"/>
      <c r="M20" s="30"/>
      <c r="N20" s="198">
        <f t="shared" si="0"/>
        <v>44912</v>
      </c>
      <c r="O20" s="199">
        <f t="shared" si="7"/>
        <v>4</v>
      </c>
      <c r="P20" s="30"/>
      <c r="Q20" s="30"/>
      <c r="R20" s="187">
        <f t="shared" si="6"/>
        <v>44912</v>
      </c>
      <c r="S20" s="209"/>
      <c r="T20" s="251">
        <v>4</v>
      </c>
      <c r="Y20" s="186"/>
      <c r="Z20" s="186"/>
      <c r="AA20" s="186"/>
      <c r="AB20" s="186"/>
      <c r="AC20" s="186"/>
      <c r="AD20" s="186"/>
      <c r="AE20" s="186"/>
      <c r="AF20" s="186"/>
      <c r="AG20" s="186"/>
      <c r="AH20" s="186"/>
      <c r="AI20" s="186"/>
      <c r="AJ20" s="186"/>
      <c r="AK20" s="186"/>
      <c r="AL20" s="186"/>
      <c r="AM20" s="186"/>
      <c r="AN20" s="186"/>
      <c r="AO20" s="186"/>
      <c r="AP20" s="186"/>
      <c r="AQ20" s="186"/>
      <c r="AR20" s="186"/>
    </row>
    <row r="21" spans="1:44" x14ac:dyDescent="0.25">
      <c r="A21" s="186"/>
      <c r="B21" s="187">
        <f t="shared" si="1"/>
        <v>44913</v>
      </c>
      <c r="C21" s="194">
        <f t="shared" si="2"/>
        <v>2</v>
      </c>
      <c r="D21" s="194">
        <f t="shared" si="3"/>
        <v>5</v>
      </c>
      <c r="E21" s="194">
        <f t="shared" si="4"/>
        <v>7</v>
      </c>
      <c r="F21" s="42"/>
      <c r="G21" s="42"/>
      <c r="H21" s="30"/>
      <c r="I21" s="187">
        <f t="shared" si="5"/>
        <v>44913</v>
      </c>
      <c r="J21" s="209">
        <v>72074.8</v>
      </c>
      <c r="K21" s="246">
        <v>2</v>
      </c>
      <c r="L21" s="197"/>
      <c r="M21" s="30"/>
      <c r="N21" s="198">
        <f t="shared" si="0"/>
        <v>44913</v>
      </c>
      <c r="O21" s="199">
        <f t="shared" si="7"/>
        <v>5</v>
      </c>
      <c r="P21" s="30"/>
      <c r="Q21" s="30"/>
      <c r="R21" s="187">
        <f t="shared" si="6"/>
        <v>44913</v>
      </c>
      <c r="S21" s="211">
        <v>52235.4</v>
      </c>
      <c r="T21" s="251">
        <v>5</v>
      </c>
      <c r="U21" s="30"/>
      <c r="Y21" s="186"/>
      <c r="Z21" s="186"/>
      <c r="AA21" s="186"/>
      <c r="AB21" s="186"/>
      <c r="AC21" s="186"/>
      <c r="AD21" s="186"/>
      <c r="AE21" s="186"/>
      <c r="AF21" s="186"/>
      <c r="AG21" s="186"/>
      <c r="AH21" s="186"/>
      <c r="AI21" s="186"/>
      <c r="AJ21" s="186"/>
      <c r="AK21" s="186"/>
      <c r="AL21" s="186"/>
      <c r="AM21" s="186"/>
      <c r="AN21" s="186"/>
      <c r="AO21" s="186"/>
      <c r="AP21" s="186"/>
      <c r="AQ21" s="186"/>
      <c r="AR21" s="186"/>
    </row>
    <row r="22" spans="1:44" s="186" customFormat="1" x14ac:dyDescent="0.25">
      <c r="B22" s="205">
        <f t="shared" si="1"/>
        <v>44914</v>
      </c>
      <c r="C22" s="194">
        <f t="shared" si="2"/>
        <v>2</v>
      </c>
      <c r="D22" s="194">
        <f t="shared" si="3"/>
        <v>5</v>
      </c>
      <c r="E22" s="194">
        <f t="shared" si="4"/>
        <v>7</v>
      </c>
      <c r="F22" s="206"/>
      <c r="G22" s="206"/>
      <c r="H22" s="212"/>
      <c r="I22" s="187">
        <f t="shared" si="5"/>
        <v>44914</v>
      </c>
      <c r="J22" s="209"/>
      <c r="K22" s="246">
        <v>2</v>
      </c>
      <c r="L22" s="197"/>
      <c r="M22" s="30"/>
      <c r="N22" s="198">
        <f t="shared" si="0"/>
        <v>44914</v>
      </c>
      <c r="O22" s="199">
        <f t="shared" si="7"/>
        <v>5</v>
      </c>
      <c r="P22" s="30"/>
      <c r="Q22" s="30"/>
      <c r="R22" s="187">
        <f t="shared" si="6"/>
        <v>44914</v>
      </c>
      <c r="S22" s="211"/>
      <c r="T22" s="217">
        <v>5</v>
      </c>
      <c r="U22" s="30"/>
      <c r="V22"/>
      <c r="W22"/>
      <c r="X22"/>
    </row>
    <row r="23" spans="1:44" x14ac:dyDescent="0.25">
      <c r="A23" s="186"/>
      <c r="B23" s="187">
        <f t="shared" si="1"/>
        <v>44915</v>
      </c>
      <c r="C23" s="194">
        <f t="shared" si="2"/>
        <v>3</v>
      </c>
      <c r="D23" s="194">
        <f t="shared" si="3"/>
        <v>6</v>
      </c>
      <c r="E23" s="194">
        <f t="shared" si="4"/>
        <v>9</v>
      </c>
      <c r="F23" s="42"/>
      <c r="G23" s="42"/>
      <c r="H23" s="30"/>
      <c r="I23" s="187">
        <f t="shared" si="5"/>
        <v>44915</v>
      </c>
      <c r="J23" s="209"/>
      <c r="K23" s="246">
        <v>3</v>
      </c>
      <c r="L23" s="197"/>
      <c r="M23" s="30"/>
      <c r="N23" s="198">
        <f t="shared" si="0"/>
        <v>44915</v>
      </c>
      <c r="O23" s="199">
        <f t="shared" si="7"/>
        <v>6</v>
      </c>
      <c r="P23" s="30"/>
      <c r="Q23" s="30"/>
      <c r="R23" s="187">
        <f t="shared" si="6"/>
        <v>44915</v>
      </c>
      <c r="S23" s="209"/>
      <c r="T23" s="251">
        <v>6</v>
      </c>
      <c r="U23" s="30"/>
      <c r="Y23" s="186"/>
      <c r="Z23" s="186"/>
      <c r="AA23" s="186"/>
      <c r="AB23" s="186"/>
      <c r="AC23" s="186"/>
      <c r="AD23" s="186"/>
      <c r="AE23" s="186"/>
      <c r="AF23" s="186"/>
      <c r="AG23" s="186"/>
      <c r="AH23" s="186"/>
      <c r="AI23" s="186"/>
      <c r="AJ23" s="186"/>
      <c r="AK23" s="186"/>
      <c r="AL23" s="186"/>
      <c r="AM23" s="186"/>
      <c r="AN23" s="186"/>
      <c r="AO23" s="186"/>
      <c r="AP23" s="186"/>
      <c r="AQ23" s="186"/>
      <c r="AR23" s="186"/>
    </row>
    <row r="24" spans="1:44" x14ac:dyDescent="0.25">
      <c r="A24" s="186"/>
      <c r="B24" s="187">
        <f t="shared" si="1"/>
        <v>44916</v>
      </c>
      <c r="C24" s="194">
        <f t="shared" si="2"/>
        <v>6</v>
      </c>
      <c r="D24" s="194">
        <f t="shared" si="3"/>
        <v>3</v>
      </c>
      <c r="E24" s="194">
        <f t="shared" si="4"/>
        <v>9</v>
      </c>
      <c r="F24" s="42"/>
      <c r="G24" s="42"/>
      <c r="H24" s="30"/>
      <c r="I24" s="187">
        <f t="shared" si="5"/>
        <v>44916</v>
      </c>
      <c r="J24" s="209">
        <v>72082.2</v>
      </c>
      <c r="K24" s="246">
        <v>6</v>
      </c>
      <c r="L24" s="197"/>
      <c r="M24" s="42"/>
      <c r="N24" s="198">
        <f t="shared" si="0"/>
        <v>44916</v>
      </c>
      <c r="O24" s="199">
        <f t="shared" si="7"/>
        <v>3</v>
      </c>
      <c r="P24" s="30"/>
      <c r="Q24" s="30"/>
      <c r="R24" s="187">
        <f t="shared" si="6"/>
        <v>44916</v>
      </c>
      <c r="S24" s="209">
        <v>52251.1</v>
      </c>
      <c r="T24" s="251">
        <v>3</v>
      </c>
      <c r="U24" s="30"/>
      <c r="Y24" s="186"/>
      <c r="Z24" s="186"/>
      <c r="AA24" s="186"/>
      <c r="AB24" s="186"/>
      <c r="AC24" s="186"/>
      <c r="AD24" s="186"/>
      <c r="AE24" s="186"/>
      <c r="AF24" s="186"/>
      <c r="AG24" s="186"/>
      <c r="AH24" s="186"/>
      <c r="AI24" s="186"/>
      <c r="AJ24" s="186"/>
      <c r="AK24" s="186"/>
      <c r="AL24" s="186"/>
      <c r="AM24" s="186"/>
      <c r="AN24" s="186"/>
      <c r="AO24" s="186"/>
      <c r="AP24" s="186"/>
      <c r="AQ24" s="186"/>
      <c r="AR24" s="186"/>
    </row>
    <row r="25" spans="1:44" x14ac:dyDescent="0.25">
      <c r="A25" s="186"/>
      <c r="B25" s="187">
        <f t="shared" si="1"/>
        <v>44917</v>
      </c>
      <c r="C25" s="194">
        <f t="shared" si="2"/>
        <v>5</v>
      </c>
      <c r="D25" s="194">
        <f t="shared" si="3"/>
        <v>3</v>
      </c>
      <c r="E25" s="194">
        <f t="shared" si="4"/>
        <v>8</v>
      </c>
      <c r="F25" s="42"/>
      <c r="G25" s="42"/>
      <c r="H25" s="30"/>
      <c r="I25" s="187">
        <f t="shared" si="5"/>
        <v>44917</v>
      </c>
      <c r="J25" s="209"/>
      <c r="K25" s="246">
        <v>5</v>
      </c>
      <c r="L25" s="197"/>
      <c r="M25" s="42"/>
      <c r="N25" s="198">
        <f t="shared" si="0"/>
        <v>44917</v>
      </c>
      <c r="O25" s="199">
        <f t="shared" si="7"/>
        <v>3</v>
      </c>
      <c r="P25" s="30"/>
      <c r="Q25" s="30"/>
      <c r="R25" s="187">
        <f t="shared" si="6"/>
        <v>44917</v>
      </c>
      <c r="S25" s="209"/>
      <c r="T25" s="251">
        <v>3</v>
      </c>
      <c r="U25" s="30"/>
      <c r="Y25" s="186"/>
      <c r="Z25" s="186"/>
      <c r="AA25" s="186"/>
      <c r="AB25" s="186"/>
      <c r="AC25" s="186"/>
      <c r="AD25" s="186"/>
      <c r="AE25" s="186"/>
      <c r="AF25" s="186"/>
      <c r="AG25" s="186"/>
      <c r="AH25" s="186"/>
      <c r="AI25" s="186"/>
      <c r="AJ25" s="186"/>
      <c r="AK25" s="186"/>
      <c r="AL25" s="186"/>
      <c r="AM25" s="186"/>
      <c r="AN25" s="186"/>
      <c r="AO25" s="186"/>
      <c r="AP25" s="186"/>
      <c r="AQ25" s="186"/>
      <c r="AR25" s="186"/>
    </row>
    <row r="26" spans="1:44" s="184" customFormat="1" x14ac:dyDescent="0.25">
      <c r="A26" s="186"/>
      <c r="B26" s="187">
        <f t="shared" si="1"/>
        <v>44918</v>
      </c>
      <c r="C26" s="194">
        <f t="shared" si="2"/>
        <v>3</v>
      </c>
      <c r="D26" s="194">
        <f t="shared" si="3"/>
        <v>3</v>
      </c>
      <c r="E26" s="194">
        <f t="shared" si="4"/>
        <v>6</v>
      </c>
      <c r="F26" s="42"/>
      <c r="G26" s="42"/>
      <c r="H26" s="30"/>
      <c r="I26" s="187">
        <f t="shared" si="5"/>
        <v>44918</v>
      </c>
      <c r="J26" s="209">
        <v>72092.7</v>
      </c>
      <c r="K26" s="246">
        <v>3</v>
      </c>
      <c r="L26" s="197"/>
      <c r="M26" s="42"/>
      <c r="N26" s="198">
        <f t="shared" si="0"/>
        <v>44918</v>
      </c>
      <c r="O26" s="199">
        <f t="shared" si="7"/>
        <v>3</v>
      </c>
      <c r="P26" s="30"/>
      <c r="Q26" s="30"/>
      <c r="R26" s="187">
        <f t="shared" si="6"/>
        <v>44918</v>
      </c>
      <c r="S26" s="209">
        <v>52257</v>
      </c>
      <c r="T26" s="251">
        <v>3</v>
      </c>
      <c r="U26" s="30"/>
      <c r="V26"/>
      <c r="W26"/>
      <c r="X26"/>
      <c r="Y26" s="186"/>
      <c r="Z26" s="186"/>
      <c r="AA26" s="186"/>
      <c r="AB26" s="186"/>
      <c r="AC26" s="186"/>
      <c r="AD26" s="186"/>
      <c r="AE26" s="186"/>
      <c r="AF26" s="186"/>
      <c r="AG26" s="186"/>
      <c r="AH26" s="186"/>
      <c r="AI26" s="186"/>
      <c r="AJ26" s="186"/>
      <c r="AK26" s="186"/>
      <c r="AL26" s="186"/>
      <c r="AM26" s="186"/>
      <c r="AN26" s="186"/>
      <c r="AO26" s="186"/>
      <c r="AP26" s="186"/>
      <c r="AQ26" s="186"/>
      <c r="AR26" s="186"/>
    </row>
    <row r="27" spans="1:44" s="184" customFormat="1" x14ac:dyDescent="0.25">
      <c r="A27" s="186"/>
      <c r="B27" s="187">
        <f t="shared" si="1"/>
        <v>44919</v>
      </c>
      <c r="C27" s="194">
        <f t="shared" si="2"/>
        <v>3</v>
      </c>
      <c r="D27" s="194">
        <f t="shared" si="3"/>
        <v>3</v>
      </c>
      <c r="E27" s="194">
        <f t="shared" si="4"/>
        <v>6</v>
      </c>
      <c r="F27" s="42"/>
      <c r="G27" s="42"/>
      <c r="H27" s="30"/>
      <c r="I27" s="187">
        <f t="shared" si="5"/>
        <v>44919</v>
      </c>
      <c r="J27" s="209"/>
      <c r="K27" s="246">
        <v>3</v>
      </c>
      <c r="L27" s="197"/>
      <c r="M27" s="42"/>
      <c r="N27" s="198">
        <f t="shared" si="0"/>
        <v>44919</v>
      </c>
      <c r="O27" s="199">
        <f t="shared" si="7"/>
        <v>3</v>
      </c>
      <c r="P27" s="30"/>
      <c r="Q27" s="30"/>
      <c r="R27" s="187">
        <f t="shared" si="6"/>
        <v>44919</v>
      </c>
      <c r="S27" s="210"/>
      <c r="T27" s="251">
        <v>3</v>
      </c>
      <c r="U27" s="30"/>
      <c r="V27"/>
      <c r="W27"/>
      <c r="X27"/>
      <c r="Y27" s="186"/>
      <c r="Z27" s="186"/>
      <c r="AA27" s="186"/>
      <c r="AB27" s="186"/>
      <c r="AC27" s="186"/>
      <c r="AD27" s="186"/>
      <c r="AE27" s="186"/>
      <c r="AF27" s="186"/>
      <c r="AG27" s="186"/>
      <c r="AH27" s="186"/>
      <c r="AI27" s="186"/>
      <c r="AJ27" s="186"/>
      <c r="AK27" s="186"/>
      <c r="AL27" s="186"/>
      <c r="AM27" s="186"/>
      <c r="AN27" s="186"/>
      <c r="AO27" s="186"/>
      <c r="AP27" s="186"/>
      <c r="AQ27" s="186"/>
      <c r="AR27" s="186"/>
    </row>
    <row r="28" spans="1:44" s="184" customFormat="1" x14ac:dyDescent="0.25">
      <c r="A28" s="186"/>
      <c r="B28" s="187">
        <f t="shared" si="1"/>
        <v>44920</v>
      </c>
      <c r="C28" s="194">
        <f t="shared" si="2"/>
        <v>2</v>
      </c>
      <c r="D28" s="194">
        <f t="shared" si="3"/>
        <v>3</v>
      </c>
      <c r="E28" s="194">
        <f t="shared" si="4"/>
        <v>5</v>
      </c>
      <c r="F28" s="42"/>
      <c r="G28" s="42"/>
      <c r="H28" s="30"/>
      <c r="I28" s="187">
        <f t="shared" si="5"/>
        <v>44920</v>
      </c>
      <c r="J28" s="209"/>
      <c r="K28" s="209">
        <v>2</v>
      </c>
      <c r="L28" s="197"/>
      <c r="M28" s="42"/>
      <c r="N28" s="198">
        <f t="shared" si="0"/>
        <v>44920</v>
      </c>
      <c r="O28" s="199">
        <f t="shared" si="7"/>
        <v>3</v>
      </c>
      <c r="P28" s="30"/>
      <c r="Q28" s="30"/>
      <c r="R28" s="187">
        <f t="shared" si="6"/>
        <v>44920</v>
      </c>
      <c r="S28" s="209"/>
      <c r="T28" s="251">
        <v>3</v>
      </c>
      <c r="U28" s="30"/>
      <c r="V28"/>
      <c r="W28"/>
      <c r="X28"/>
      <c r="Y28" s="186"/>
      <c r="Z28" s="186"/>
      <c r="AA28" s="186"/>
      <c r="AB28" s="186"/>
      <c r="AC28" s="186"/>
      <c r="AD28" s="186"/>
      <c r="AE28" s="186"/>
      <c r="AF28" s="186"/>
      <c r="AG28" s="186"/>
      <c r="AH28" s="186"/>
      <c r="AI28" s="186"/>
      <c r="AJ28" s="186"/>
      <c r="AK28" s="186"/>
      <c r="AL28" s="186"/>
      <c r="AM28" s="186"/>
      <c r="AN28" s="186"/>
      <c r="AO28" s="186"/>
      <c r="AP28" s="186"/>
      <c r="AQ28" s="186"/>
      <c r="AR28" s="186"/>
    </row>
    <row r="29" spans="1:44" s="184" customFormat="1" x14ac:dyDescent="0.25">
      <c r="A29" s="186"/>
      <c r="B29" s="187">
        <f t="shared" si="1"/>
        <v>44921</v>
      </c>
      <c r="C29" s="194">
        <f t="shared" si="2"/>
        <v>3</v>
      </c>
      <c r="D29" s="194">
        <f t="shared" si="3"/>
        <v>4</v>
      </c>
      <c r="E29" s="194">
        <f t="shared" si="4"/>
        <v>7</v>
      </c>
      <c r="F29" s="42"/>
      <c r="G29" s="42"/>
      <c r="H29" s="30"/>
      <c r="I29" s="187">
        <f t="shared" si="5"/>
        <v>44921</v>
      </c>
      <c r="J29" s="209">
        <v>72100.5</v>
      </c>
      <c r="K29" s="209">
        <v>3</v>
      </c>
      <c r="L29" s="197"/>
      <c r="M29" s="42"/>
      <c r="N29" s="198">
        <f t="shared" si="0"/>
        <v>44921</v>
      </c>
      <c r="O29" s="199">
        <f t="shared" si="7"/>
        <v>4</v>
      </c>
      <c r="P29" s="30"/>
      <c r="Q29" s="30"/>
      <c r="R29" s="187">
        <f t="shared" si="6"/>
        <v>44921</v>
      </c>
      <c r="S29" s="209">
        <v>52266.3</v>
      </c>
      <c r="T29" s="217">
        <v>4</v>
      </c>
      <c r="U29" s="30"/>
      <c r="V29"/>
      <c r="W29"/>
      <c r="X29"/>
      <c r="Y29" s="186"/>
      <c r="Z29" s="186"/>
      <c r="AA29" s="186"/>
      <c r="AB29" s="186"/>
      <c r="AC29" s="186"/>
      <c r="AD29" s="186"/>
      <c r="AE29" s="186"/>
      <c r="AF29" s="186"/>
      <c r="AG29" s="186"/>
      <c r="AH29" s="186"/>
      <c r="AI29" s="186"/>
      <c r="AJ29" s="186"/>
      <c r="AK29" s="186"/>
      <c r="AL29" s="186"/>
      <c r="AM29" s="186"/>
      <c r="AN29" s="186"/>
      <c r="AO29" s="186"/>
      <c r="AP29" s="186"/>
      <c r="AQ29" s="186"/>
      <c r="AR29" s="186"/>
    </row>
    <row r="30" spans="1:44" x14ac:dyDescent="0.25">
      <c r="B30" s="187">
        <f t="shared" si="1"/>
        <v>44922</v>
      </c>
      <c r="C30" s="194">
        <f t="shared" si="2"/>
        <v>3</v>
      </c>
      <c r="D30" s="194">
        <f t="shared" si="3"/>
        <v>3</v>
      </c>
      <c r="E30" s="194">
        <f t="shared" si="4"/>
        <v>6</v>
      </c>
      <c r="F30" s="42"/>
      <c r="G30" s="42"/>
      <c r="H30" s="30"/>
      <c r="I30" s="187">
        <f t="shared" si="5"/>
        <v>44922</v>
      </c>
      <c r="J30" s="209"/>
      <c r="K30" s="209">
        <v>3</v>
      </c>
      <c r="L30" s="197"/>
      <c r="M30" s="42"/>
      <c r="N30" s="198">
        <f t="shared" si="0"/>
        <v>44922</v>
      </c>
      <c r="O30" s="199">
        <f t="shared" si="7"/>
        <v>3</v>
      </c>
      <c r="P30" s="30"/>
      <c r="Q30" s="30"/>
      <c r="R30" s="187">
        <f t="shared" si="6"/>
        <v>44922</v>
      </c>
      <c r="S30" s="209"/>
      <c r="T30" s="217">
        <v>3</v>
      </c>
      <c r="U30" s="30"/>
      <c r="Y30" s="186"/>
      <c r="Z30" s="186"/>
      <c r="AA30" s="186"/>
      <c r="AB30" s="186"/>
      <c r="AC30" s="186"/>
      <c r="AD30" s="186"/>
      <c r="AE30" s="186"/>
      <c r="AF30" s="186"/>
      <c r="AG30" s="186"/>
      <c r="AH30" s="186"/>
      <c r="AI30" s="186"/>
      <c r="AJ30" s="186"/>
      <c r="AK30" s="186"/>
      <c r="AL30" s="186"/>
      <c r="AM30" s="186"/>
      <c r="AN30" s="186"/>
      <c r="AO30" s="186"/>
      <c r="AP30" s="186"/>
      <c r="AQ30" s="186"/>
      <c r="AR30" s="186"/>
    </row>
    <row r="31" spans="1:44" x14ac:dyDescent="0.25">
      <c r="B31" s="187">
        <f t="shared" si="1"/>
        <v>44923</v>
      </c>
      <c r="C31" s="194">
        <f t="shared" si="2"/>
        <v>3</v>
      </c>
      <c r="D31" s="194">
        <f t="shared" si="3"/>
        <v>11</v>
      </c>
      <c r="E31" s="194">
        <f t="shared" si="4"/>
        <v>14</v>
      </c>
      <c r="F31" s="42"/>
      <c r="G31" s="42"/>
      <c r="H31" s="30"/>
      <c r="I31" s="187">
        <f t="shared" si="5"/>
        <v>44923</v>
      </c>
      <c r="J31" s="209">
        <v>72106.7</v>
      </c>
      <c r="K31" s="209">
        <f>J32-J31</f>
        <v>3</v>
      </c>
      <c r="L31" s="197"/>
      <c r="M31" s="42"/>
      <c r="N31" s="198">
        <f t="shared" si="0"/>
        <v>44923</v>
      </c>
      <c r="O31" s="199">
        <f t="shared" si="7"/>
        <v>11</v>
      </c>
      <c r="P31" s="30"/>
      <c r="Q31" s="30"/>
      <c r="R31" s="187">
        <f t="shared" si="6"/>
        <v>44923</v>
      </c>
      <c r="S31" s="209">
        <v>52273.599999999999</v>
      </c>
      <c r="T31" s="251">
        <f>S32-S31</f>
        <v>11</v>
      </c>
      <c r="U31" s="30"/>
      <c r="Y31" s="186"/>
      <c r="Z31" s="186"/>
      <c r="AA31" s="186"/>
      <c r="AB31" s="186"/>
      <c r="AC31" s="186"/>
      <c r="AD31" s="186"/>
      <c r="AE31" s="186"/>
      <c r="AF31" s="186"/>
      <c r="AG31" s="186"/>
      <c r="AH31" s="186"/>
      <c r="AI31" s="186"/>
      <c r="AJ31" s="186"/>
      <c r="AK31" s="186"/>
      <c r="AL31" s="186"/>
      <c r="AM31" s="186"/>
      <c r="AN31" s="186"/>
      <c r="AO31" s="186"/>
      <c r="AP31" s="186"/>
      <c r="AQ31" s="186"/>
      <c r="AR31" s="186"/>
    </row>
    <row r="32" spans="1:44" x14ac:dyDescent="0.25">
      <c r="B32" s="187">
        <f t="shared" si="1"/>
        <v>44924</v>
      </c>
      <c r="C32" s="194">
        <f t="shared" si="2"/>
        <v>4.6000000000058208</v>
      </c>
      <c r="D32" s="194">
        <f t="shared" si="3"/>
        <v>5.8000000000029104</v>
      </c>
      <c r="E32" s="194">
        <f t="shared" ref="E32:E33" si="8">SUM(C32:D32)</f>
        <v>10.400000000008731</v>
      </c>
      <c r="F32" s="42"/>
      <c r="G32" s="42"/>
      <c r="H32" s="30"/>
      <c r="I32" s="187">
        <f t="shared" si="5"/>
        <v>44924</v>
      </c>
      <c r="J32" s="209">
        <v>72109.7</v>
      </c>
      <c r="K32" s="209">
        <f t="shared" ref="K32:K33" si="9">J33-J32</f>
        <v>4.6000000000058208</v>
      </c>
      <c r="L32" s="197"/>
      <c r="M32" s="42"/>
      <c r="N32" s="198">
        <f t="shared" si="0"/>
        <v>44924</v>
      </c>
      <c r="O32" s="199">
        <f t="shared" si="7"/>
        <v>5.8000000000029104</v>
      </c>
      <c r="P32" s="30"/>
      <c r="Q32" s="30"/>
      <c r="R32" s="187">
        <f t="shared" si="6"/>
        <v>44924</v>
      </c>
      <c r="S32" s="209">
        <v>52284.6</v>
      </c>
      <c r="T32" s="251">
        <f t="shared" ref="T32:T33" si="10">S33-S32</f>
        <v>5.8000000000029104</v>
      </c>
      <c r="U32" s="30"/>
      <c r="Y32" s="186"/>
      <c r="Z32" s="186"/>
      <c r="AA32" s="186"/>
      <c r="AB32" s="186"/>
      <c r="AC32" s="186"/>
      <c r="AD32" s="186"/>
      <c r="AE32" s="186"/>
      <c r="AF32" s="186"/>
      <c r="AG32" s="186"/>
      <c r="AH32" s="186"/>
      <c r="AI32" s="186"/>
      <c r="AJ32" s="186"/>
      <c r="AK32" s="186"/>
      <c r="AL32" s="186"/>
      <c r="AM32" s="186"/>
      <c r="AN32" s="186"/>
      <c r="AO32" s="186"/>
      <c r="AP32" s="186"/>
      <c r="AQ32" s="186"/>
      <c r="AR32" s="186"/>
    </row>
    <row r="33" spans="2:44" x14ac:dyDescent="0.25">
      <c r="B33" s="187">
        <f t="shared" si="1"/>
        <v>44925</v>
      </c>
      <c r="C33" s="194">
        <f t="shared" si="2"/>
        <v>5.6999999999970896</v>
      </c>
      <c r="D33" s="194">
        <f t="shared" si="3"/>
        <v>15.599999999998545</v>
      </c>
      <c r="E33" s="194">
        <f t="shared" si="8"/>
        <v>21.299999999995634</v>
      </c>
      <c r="F33" s="42"/>
      <c r="G33" s="42"/>
      <c r="H33" s="30"/>
      <c r="I33" s="187">
        <f t="shared" si="5"/>
        <v>44925</v>
      </c>
      <c r="J33" s="209">
        <v>72114.3</v>
      </c>
      <c r="K33" s="209">
        <f t="shared" si="9"/>
        <v>5.6999999999970896</v>
      </c>
      <c r="L33" s="197"/>
      <c r="M33" s="42"/>
      <c r="N33" s="198">
        <f t="shared" si="0"/>
        <v>44925</v>
      </c>
      <c r="O33" s="199">
        <f t="shared" si="7"/>
        <v>15.599999999998545</v>
      </c>
      <c r="P33" s="30"/>
      <c r="Q33" s="30"/>
      <c r="R33" s="187">
        <f t="shared" si="6"/>
        <v>44925</v>
      </c>
      <c r="S33" s="209">
        <v>52290.400000000001</v>
      </c>
      <c r="T33" s="251">
        <f t="shared" si="10"/>
        <v>15.599999999998545</v>
      </c>
      <c r="Y33" s="186"/>
      <c r="Z33" s="186"/>
      <c r="AA33" s="186"/>
      <c r="AB33" s="186"/>
      <c r="AC33" s="186"/>
      <c r="AD33" s="186"/>
      <c r="AE33" s="186"/>
      <c r="AF33" s="186"/>
      <c r="AG33" s="186"/>
      <c r="AH33" s="186"/>
      <c r="AI33" s="186"/>
      <c r="AJ33" s="186"/>
      <c r="AK33" s="186"/>
      <c r="AL33" s="186"/>
      <c r="AM33" s="186"/>
      <c r="AN33" s="186"/>
      <c r="AO33" s="186"/>
      <c r="AP33" s="186"/>
      <c r="AQ33" s="186"/>
      <c r="AR33" s="186"/>
    </row>
    <row r="34" spans="2:44" ht="13.8" thickBot="1" x14ac:dyDescent="0.3">
      <c r="B34" s="187">
        <f t="shared" ref="B34" si="11">I34</f>
        <v>44926</v>
      </c>
      <c r="C34" s="194">
        <f t="shared" ref="C34" si="12">K34</f>
        <v>3</v>
      </c>
      <c r="D34" s="194">
        <f t="shared" ref="D34" si="13">T34</f>
        <v>6</v>
      </c>
      <c r="E34" s="194">
        <f t="shared" ref="E34" si="14">SUM(C34:D34)</f>
        <v>9</v>
      </c>
      <c r="F34" s="42"/>
      <c r="G34" s="42"/>
      <c r="H34" s="30"/>
      <c r="I34" s="187">
        <f t="shared" si="5"/>
        <v>44926</v>
      </c>
      <c r="J34" s="209">
        <v>72120</v>
      </c>
      <c r="K34" s="33">
        <v>3</v>
      </c>
      <c r="L34" s="197"/>
      <c r="M34" s="42"/>
      <c r="N34" s="198">
        <f t="shared" ref="N34" si="15">R34</f>
        <v>44926</v>
      </c>
      <c r="O34" s="199">
        <f t="shared" ref="O34" si="16">T34</f>
        <v>6</v>
      </c>
      <c r="P34" s="30"/>
      <c r="Q34" s="30"/>
      <c r="R34" s="187">
        <f t="shared" si="6"/>
        <v>44926</v>
      </c>
      <c r="S34" s="210">
        <v>52306</v>
      </c>
      <c r="T34" s="217">
        <v>6</v>
      </c>
      <c r="Y34" s="186"/>
      <c r="Z34" s="186"/>
      <c r="AA34" s="186"/>
      <c r="AB34" s="186"/>
      <c r="AC34" s="186"/>
      <c r="AD34" s="186"/>
      <c r="AE34" s="186"/>
      <c r="AF34" s="186"/>
      <c r="AG34" s="186"/>
      <c r="AH34" s="186"/>
      <c r="AI34" s="186"/>
      <c r="AJ34" s="186"/>
      <c r="AK34" s="186"/>
      <c r="AL34" s="186"/>
      <c r="AM34" s="186"/>
      <c r="AN34" s="186"/>
      <c r="AO34" s="186"/>
      <c r="AP34" s="186"/>
      <c r="AQ34" s="186"/>
      <c r="AR34" s="186"/>
    </row>
    <row r="35" spans="2:44" ht="13.8" thickBot="1" x14ac:dyDescent="0.3">
      <c r="B35" s="213" t="s">
        <v>18</v>
      </c>
      <c r="C35" s="192">
        <f>AVERAGE(C4:C34)</f>
        <v>2.8806451612904165</v>
      </c>
      <c r="D35" s="192">
        <f>AVERAGE(D4:D34)</f>
        <v>5.6580645161290795</v>
      </c>
      <c r="E35" s="192">
        <f>AVERAGE(E4:E34)</f>
        <v>8.5387096774194955</v>
      </c>
      <c r="F35" s="42"/>
      <c r="G35" s="42"/>
      <c r="H35" s="30"/>
      <c r="I35" s="187">
        <v>44927</v>
      </c>
      <c r="J35" s="209"/>
      <c r="K35" s="33"/>
      <c r="L35" s="30"/>
      <c r="M35" s="30"/>
      <c r="N35" s="214" t="s">
        <v>18</v>
      </c>
      <c r="O35" s="200">
        <f>AVERAGE(O4:O34)</f>
        <v>5.6580645161290795</v>
      </c>
      <c r="P35" s="30"/>
      <c r="Q35" s="30"/>
      <c r="R35" s="187">
        <v>44927</v>
      </c>
      <c r="S35" s="210"/>
      <c r="T35" s="217"/>
    </row>
    <row r="36" spans="2:44" x14ac:dyDescent="0.25">
      <c r="I36" s="187"/>
      <c r="J36" s="209"/>
      <c r="K36" s="248"/>
      <c r="L36" s="30"/>
      <c r="R36" s="205"/>
      <c r="S36" s="210"/>
      <c r="T36" s="217"/>
    </row>
    <row r="37" spans="2:44" x14ac:dyDescent="0.25">
      <c r="B37" s="41" t="s">
        <v>19</v>
      </c>
      <c r="C37" s="42"/>
      <c r="D37" s="42"/>
      <c r="E37" s="42">
        <f>SUM(E4:E34)</f>
        <v>264.70000000000437</v>
      </c>
      <c r="I37" s="100"/>
      <c r="L37" s="30"/>
      <c r="N37" s="41" t="s">
        <v>19</v>
      </c>
      <c r="O37" s="42">
        <f>SUM(O4:O34)</f>
        <v>175.40000000000146</v>
      </c>
    </row>
    <row r="38" spans="2:44" x14ac:dyDescent="0.25">
      <c r="I38" s="100"/>
      <c r="L38" s="30"/>
    </row>
    <row r="39" spans="2:44" x14ac:dyDescent="0.25">
      <c r="I39" s="100"/>
      <c r="K39" s="30"/>
    </row>
    <row r="40" spans="2:44" x14ac:dyDescent="0.25">
      <c r="I40" s="100"/>
      <c r="K40" s="30"/>
    </row>
    <row r="41" spans="2:44" x14ac:dyDescent="0.25">
      <c r="G41" s="247"/>
      <c r="J41" s="100"/>
      <c r="K41" s="30"/>
    </row>
    <row r="42" spans="2:44" x14ac:dyDescent="0.25">
      <c r="K42" s="30"/>
    </row>
  </sheetData>
  <mergeCells count="3">
    <mergeCell ref="N2:O2"/>
    <mergeCell ref="B2:E2"/>
    <mergeCell ref="I2:K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indexed="50"/>
  </sheetPr>
  <dimension ref="B3:I29"/>
  <sheetViews>
    <sheetView zoomScale="110" zoomScaleNormal="110" workbookViewId="0">
      <selection activeCell="M15" sqref="M15"/>
    </sheetView>
  </sheetViews>
  <sheetFormatPr defaultRowHeight="13.2" x14ac:dyDescent="0.25"/>
  <cols>
    <col min="1" max="1" width="4.33203125" customWidth="1"/>
    <col min="2" max="2" width="26.6640625" customWidth="1"/>
    <col min="3" max="3" width="13.88671875" customWidth="1"/>
    <col min="4" max="4" width="14.6640625" style="41" bestFit="1" customWidth="1"/>
    <col min="5" max="5" width="16.44140625" customWidth="1"/>
  </cols>
  <sheetData>
    <row r="3" spans="2:9" x14ac:dyDescent="0.25">
      <c r="B3" s="186"/>
      <c r="C3" s="186"/>
      <c r="D3" s="243"/>
      <c r="E3" s="186"/>
    </row>
    <row r="4" spans="2:9" ht="15.6" x14ac:dyDescent="0.3">
      <c r="B4" s="261" t="s">
        <v>20</v>
      </c>
      <c r="C4" s="261"/>
      <c r="D4" s="261"/>
      <c r="E4" s="261"/>
    </row>
    <row r="5" spans="2:9" x14ac:dyDescent="0.25">
      <c r="B5" s="186"/>
      <c r="C5" s="186"/>
      <c r="D5" s="243"/>
    </row>
    <row r="6" spans="2:9" x14ac:dyDescent="0.25">
      <c r="B6" s="260"/>
      <c r="C6" s="220">
        <v>44896</v>
      </c>
      <c r="D6" s="183">
        <v>44926</v>
      </c>
      <c r="E6" s="71" t="s">
        <v>21</v>
      </c>
    </row>
    <row r="7" spans="2:9" x14ac:dyDescent="0.25">
      <c r="B7" s="260"/>
      <c r="C7" s="221"/>
      <c r="D7" s="71"/>
      <c r="E7" s="71" t="s">
        <v>128</v>
      </c>
    </row>
    <row r="8" spans="2:9" x14ac:dyDescent="0.25">
      <c r="B8" s="1" t="s">
        <v>22</v>
      </c>
      <c r="C8" s="222">
        <v>33084</v>
      </c>
      <c r="D8" s="226">
        <v>33125</v>
      </c>
      <c r="E8" s="44">
        <f>(D8-C8)/29</f>
        <v>1.4137931034482758</v>
      </c>
      <c r="G8" s="43"/>
      <c r="H8" s="169"/>
      <c r="I8" s="30"/>
    </row>
    <row r="9" spans="2:9" x14ac:dyDescent="0.25">
      <c r="B9" s="1" t="s">
        <v>23</v>
      </c>
      <c r="C9" s="223">
        <v>4664</v>
      </c>
      <c r="D9" s="226">
        <v>4672</v>
      </c>
      <c r="E9" s="44">
        <f t="shared" ref="E9:E29" si="0">(D9-C9)/29</f>
        <v>0.27586206896551724</v>
      </c>
      <c r="G9" s="43"/>
      <c r="H9" s="169"/>
      <c r="I9" s="30"/>
    </row>
    <row r="10" spans="2:9" x14ac:dyDescent="0.25">
      <c r="B10" s="1" t="s">
        <v>24</v>
      </c>
      <c r="C10" s="223">
        <v>5386</v>
      </c>
      <c r="D10" s="226">
        <v>5393</v>
      </c>
      <c r="E10" s="44">
        <f t="shared" si="0"/>
        <v>0.2413793103448276</v>
      </c>
      <c r="G10" s="43"/>
      <c r="H10" s="169"/>
      <c r="I10" s="30"/>
    </row>
    <row r="11" spans="2:9" x14ac:dyDescent="0.25">
      <c r="B11" s="196" t="s">
        <v>135</v>
      </c>
      <c r="C11" s="223">
        <v>7717</v>
      </c>
      <c r="D11" s="226">
        <v>7723</v>
      </c>
      <c r="E11" s="44">
        <f t="shared" si="0"/>
        <v>0.20689655172413793</v>
      </c>
      <c r="G11" s="43"/>
      <c r="H11" s="43"/>
      <c r="I11" s="30"/>
    </row>
    <row r="12" spans="2:9" x14ac:dyDescent="0.25">
      <c r="B12" s="196" t="s">
        <v>136</v>
      </c>
      <c r="C12" s="223">
        <v>7047.56</v>
      </c>
      <c r="D12" s="226">
        <v>7051</v>
      </c>
      <c r="E12" s="44">
        <f t="shared" si="0"/>
        <v>0.11862068965515861</v>
      </c>
      <c r="G12" s="43"/>
      <c r="H12" s="169"/>
      <c r="I12" s="30"/>
    </row>
    <row r="13" spans="2:9" x14ac:dyDescent="0.25">
      <c r="B13" s="1" t="s">
        <v>25</v>
      </c>
      <c r="C13" s="223">
        <v>4298</v>
      </c>
      <c r="D13" s="226">
        <v>5017</v>
      </c>
      <c r="E13" s="44">
        <f t="shared" si="0"/>
        <v>24.793103448275861</v>
      </c>
      <c r="G13" s="43"/>
      <c r="H13" s="169"/>
      <c r="I13" s="30"/>
    </row>
    <row r="14" spans="2:9" x14ac:dyDescent="0.25">
      <c r="B14" s="1" t="s">
        <v>26</v>
      </c>
      <c r="C14" s="224">
        <v>59738</v>
      </c>
      <c r="D14" s="226">
        <v>60437</v>
      </c>
      <c r="E14" s="44">
        <f t="shared" si="0"/>
        <v>24.103448275862068</v>
      </c>
      <c r="G14" s="43"/>
      <c r="H14" s="169"/>
      <c r="I14" s="30"/>
    </row>
    <row r="15" spans="2:9" x14ac:dyDescent="0.25">
      <c r="B15" s="1" t="s">
        <v>27</v>
      </c>
      <c r="C15" s="223">
        <v>96965</v>
      </c>
      <c r="D15" s="226">
        <v>97679</v>
      </c>
      <c r="E15" s="44">
        <f t="shared" si="0"/>
        <v>24.620689655172413</v>
      </c>
      <c r="G15" s="43"/>
      <c r="H15" s="169"/>
      <c r="I15" s="30"/>
    </row>
    <row r="16" spans="2:9" x14ac:dyDescent="0.25">
      <c r="B16" s="1" t="s">
        <v>28</v>
      </c>
      <c r="C16" s="223">
        <v>56184</v>
      </c>
      <c r="D16" s="226">
        <v>56899</v>
      </c>
      <c r="E16" s="44">
        <f t="shared" si="0"/>
        <v>24.655172413793103</v>
      </c>
      <c r="G16" s="43"/>
      <c r="H16" s="169"/>
      <c r="I16" s="30"/>
    </row>
    <row r="17" spans="2:9" x14ac:dyDescent="0.25">
      <c r="B17" s="1" t="s">
        <v>29</v>
      </c>
      <c r="C17" s="223">
        <v>4072</v>
      </c>
      <c r="D17" s="226">
        <v>4072</v>
      </c>
      <c r="E17" s="44">
        <f t="shared" si="0"/>
        <v>0</v>
      </c>
      <c r="G17" s="43"/>
      <c r="H17" s="169"/>
      <c r="I17" s="30"/>
    </row>
    <row r="18" spans="2:9" x14ac:dyDescent="0.25">
      <c r="B18" s="1" t="s">
        <v>30</v>
      </c>
      <c r="C18" s="223">
        <v>59806</v>
      </c>
      <c r="D18" s="226">
        <v>59806</v>
      </c>
      <c r="E18" s="44">
        <f t="shared" si="0"/>
        <v>0</v>
      </c>
      <c r="G18" s="43"/>
      <c r="H18" s="169"/>
      <c r="I18" s="30"/>
    </row>
    <row r="19" spans="2:9" x14ac:dyDescent="0.25">
      <c r="B19" s="1" t="s">
        <v>31</v>
      </c>
      <c r="C19" s="223">
        <v>77143</v>
      </c>
      <c r="D19" s="226">
        <v>77862</v>
      </c>
      <c r="E19" s="44">
        <f t="shared" si="0"/>
        <v>24.793103448275861</v>
      </c>
      <c r="G19" s="43"/>
      <c r="H19" s="169"/>
      <c r="I19" s="30"/>
    </row>
    <row r="20" spans="2:9" x14ac:dyDescent="0.25">
      <c r="B20" s="1" t="s">
        <v>32</v>
      </c>
      <c r="C20" s="225">
        <v>10369</v>
      </c>
      <c r="D20" s="226">
        <v>10369</v>
      </c>
      <c r="E20" s="44">
        <f t="shared" si="0"/>
        <v>0</v>
      </c>
      <c r="G20" s="43"/>
      <c r="H20" s="169"/>
      <c r="I20" s="30"/>
    </row>
    <row r="21" spans="2:9" x14ac:dyDescent="0.25">
      <c r="B21" s="1" t="s">
        <v>33</v>
      </c>
      <c r="C21" s="223">
        <v>17418</v>
      </c>
      <c r="D21" s="226">
        <v>17451</v>
      </c>
      <c r="E21" s="44">
        <f t="shared" si="0"/>
        <v>1.1379310344827587</v>
      </c>
      <c r="G21" s="43"/>
      <c r="H21" s="169"/>
      <c r="I21" s="30"/>
    </row>
    <row r="22" spans="2:9" x14ac:dyDescent="0.25">
      <c r="B22" s="1" t="s">
        <v>34</v>
      </c>
      <c r="C22" s="223">
        <v>1130</v>
      </c>
      <c r="D22" s="226">
        <v>1131</v>
      </c>
      <c r="E22" s="44">
        <f t="shared" si="0"/>
        <v>3.4482758620689655E-2</v>
      </c>
      <c r="G22" s="43"/>
      <c r="H22" s="169"/>
      <c r="I22" s="30"/>
    </row>
    <row r="23" spans="2:9" x14ac:dyDescent="0.25">
      <c r="B23" s="196" t="s">
        <v>137</v>
      </c>
      <c r="C23" s="223">
        <v>7166</v>
      </c>
      <c r="D23" s="226">
        <v>7178</v>
      </c>
      <c r="E23" s="44">
        <f t="shared" si="0"/>
        <v>0.41379310344827586</v>
      </c>
      <c r="G23" s="43"/>
      <c r="H23" s="169"/>
      <c r="I23" s="30"/>
    </row>
    <row r="24" spans="2:9" x14ac:dyDescent="0.25">
      <c r="B24" s="196" t="s">
        <v>138</v>
      </c>
      <c r="C24" s="223">
        <v>16898</v>
      </c>
      <c r="D24" s="226">
        <v>16898</v>
      </c>
      <c r="E24" s="44">
        <f t="shared" si="0"/>
        <v>0</v>
      </c>
      <c r="G24" s="43"/>
      <c r="H24" s="169"/>
      <c r="I24" s="30"/>
    </row>
    <row r="25" spans="2:9" x14ac:dyDescent="0.25">
      <c r="B25" s="1" t="s">
        <v>140</v>
      </c>
      <c r="C25" s="223">
        <v>20109</v>
      </c>
      <c r="D25" s="226">
        <v>20109</v>
      </c>
      <c r="E25" s="44">
        <f t="shared" si="0"/>
        <v>0</v>
      </c>
      <c r="G25" s="43"/>
      <c r="H25" s="169"/>
      <c r="I25" s="30"/>
    </row>
    <row r="26" spans="2:9" x14ac:dyDescent="0.25">
      <c r="B26" s="1" t="s">
        <v>141</v>
      </c>
      <c r="C26" s="223">
        <v>62195</v>
      </c>
      <c r="D26" s="226">
        <v>62914</v>
      </c>
      <c r="E26" s="44">
        <f t="shared" si="0"/>
        <v>24.793103448275861</v>
      </c>
      <c r="G26" s="43"/>
      <c r="H26" s="169"/>
      <c r="I26" s="30"/>
    </row>
    <row r="27" spans="2:9" x14ac:dyDescent="0.25">
      <c r="B27" s="1" t="s">
        <v>142</v>
      </c>
      <c r="C27" s="223">
        <v>8591</v>
      </c>
      <c r="D27" s="227">
        <v>9311</v>
      </c>
      <c r="E27" s="44">
        <v>23.66</v>
      </c>
      <c r="G27" s="43"/>
      <c r="H27" s="169"/>
      <c r="I27" s="30"/>
    </row>
    <row r="28" spans="2:9" x14ac:dyDescent="0.25">
      <c r="B28" s="1" t="s">
        <v>35</v>
      </c>
      <c r="C28" s="223">
        <v>22278</v>
      </c>
      <c r="D28" s="226">
        <v>22997</v>
      </c>
      <c r="E28" s="44">
        <f t="shared" si="0"/>
        <v>24.793103448275861</v>
      </c>
      <c r="G28" s="43"/>
      <c r="H28" s="169"/>
      <c r="I28" s="30"/>
    </row>
    <row r="29" spans="2:9" x14ac:dyDescent="0.25">
      <c r="B29" s="1" t="s">
        <v>36</v>
      </c>
      <c r="C29" s="223">
        <v>60978</v>
      </c>
      <c r="D29" s="226">
        <v>60978</v>
      </c>
      <c r="E29" s="44">
        <f t="shared" si="0"/>
        <v>0</v>
      </c>
      <c r="G29" s="43"/>
      <c r="H29" s="169"/>
      <c r="I29" s="30"/>
    </row>
  </sheetData>
  <mergeCells count="2">
    <mergeCell ref="B6:B7"/>
    <mergeCell ref="B4:E4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tabColor indexed="50"/>
  </sheetPr>
  <dimension ref="B4:E308"/>
  <sheetViews>
    <sheetView workbookViewId="0">
      <selection activeCell="C10" sqref="C10"/>
    </sheetView>
  </sheetViews>
  <sheetFormatPr defaultRowHeight="13.2" x14ac:dyDescent="0.25"/>
  <cols>
    <col min="1" max="1" width="5.109375" customWidth="1"/>
    <col min="2" max="2" width="15.5546875" customWidth="1"/>
    <col min="3" max="3" width="60" customWidth="1"/>
    <col min="4" max="4" width="17.44140625" style="41" customWidth="1"/>
    <col min="5" max="5" width="4.44140625" customWidth="1"/>
  </cols>
  <sheetData>
    <row r="4" spans="2:5" ht="18.75" customHeight="1" x14ac:dyDescent="0.25">
      <c r="B4" s="262" t="s">
        <v>37</v>
      </c>
      <c r="C4" s="262"/>
      <c r="D4" s="262"/>
    </row>
    <row r="5" spans="2:5" ht="31.5" customHeight="1" x14ac:dyDescent="0.25">
      <c r="B5" s="164" t="s">
        <v>11</v>
      </c>
      <c r="C5" s="165" t="s">
        <v>38</v>
      </c>
      <c r="D5" s="165" t="s">
        <v>39</v>
      </c>
    </row>
    <row r="6" spans="2:5" x14ac:dyDescent="0.25">
      <c r="B6" s="71"/>
      <c r="C6" s="244" t="s">
        <v>145</v>
      </c>
      <c r="D6" s="161"/>
    </row>
    <row r="7" spans="2:5" ht="15.75" customHeight="1" x14ac:dyDescent="0.25">
      <c r="B7" s="183"/>
      <c r="C7" s="245"/>
      <c r="D7" s="179"/>
    </row>
    <row r="8" spans="2:5" ht="12.75" customHeight="1" x14ac:dyDescent="0.25">
      <c r="B8" s="183"/>
      <c r="C8" s="228"/>
      <c r="D8" s="179"/>
    </row>
    <row r="9" spans="2:5" x14ac:dyDescent="0.25">
      <c r="B9" s="183"/>
      <c r="C9" s="228"/>
      <c r="D9" s="179"/>
    </row>
    <row r="10" spans="2:5" x14ac:dyDescent="0.25">
      <c r="B10" s="191"/>
      <c r="C10" s="229"/>
      <c r="D10" s="179"/>
    </row>
    <row r="11" spans="2:5" ht="14.25" customHeight="1" x14ac:dyDescent="0.25">
      <c r="B11" s="183"/>
      <c r="C11" s="167"/>
      <c r="D11" s="179"/>
    </row>
    <row r="12" spans="2:5" ht="14.25" customHeight="1" x14ac:dyDescent="0.25">
      <c r="B12" s="183"/>
      <c r="C12" s="167"/>
      <c r="D12" s="179"/>
    </row>
    <row r="13" spans="2:5" ht="14.25" customHeight="1" x14ac:dyDescent="0.25">
      <c r="B13" s="183"/>
      <c r="C13" s="167"/>
      <c r="D13" s="179"/>
    </row>
    <row r="14" spans="2:5" ht="14.25" customHeight="1" x14ac:dyDescent="0.25">
      <c r="B14" s="183"/>
      <c r="C14" s="167"/>
      <c r="D14" s="179"/>
    </row>
    <row r="15" spans="2:5" ht="13.5" customHeight="1" x14ac:dyDescent="0.25">
      <c r="B15" s="183"/>
      <c r="C15" s="167"/>
      <c r="D15" s="179"/>
    </row>
    <row r="16" spans="2:5" x14ac:dyDescent="0.25">
      <c r="B16" s="183"/>
      <c r="C16" s="167"/>
      <c r="D16" s="179"/>
      <c r="E16" s="174"/>
    </row>
    <row r="17" spans="2:4" x14ac:dyDescent="0.25">
      <c r="B17" s="183"/>
      <c r="C17" s="167"/>
      <c r="D17" s="179"/>
    </row>
    <row r="18" spans="2:4" x14ac:dyDescent="0.25">
      <c r="B18" s="183"/>
      <c r="C18" s="167"/>
      <c r="D18" s="179"/>
    </row>
    <row r="19" spans="2:4" s="94" customFormat="1" x14ac:dyDescent="0.25">
      <c r="B19" s="183"/>
      <c r="C19" s="167"/>
      <c r="D19" s="179"/>
    </row>
    <row r="20" spans="2:4" s="94" customFormat="1" x14ac:dyDescent="0.25">
      <c r="B20" s="183"/>
      <c r="C20" s="167"/>
      <c r="D20" s="179"/>
    </row>
    <row r="21" spans="2:4" s="94" customFormat="1" x14ac:dyDescent="0.25">
      <c r="B21" s="191"/>
      <c r="C21" s="166"/>
      <c r="D21" s="179"/>
    </row>
    <row r="22" spans="2:4" s="94" customFormat="1" x14ac:dyDescent="0.25">
      <c r="B22" s="191"/>
      <c r="C22" s="166"/>
      <c r="D22" s="179"/>
    </row>
    <row r="23" spans="2:4" s="94" customFormat="1" x14ac:dyDescent="0.25">
      <c r="B23" s="191"/>
      <c r="C23" s="166"/>
      <c r="D23" s="179"/>
    </row>
    <row r="24" spans="2:4" s="94" customFormat="1" x14ac:dyDescent="0.25">
      <c r="C24" s="147"/>
      <c r="D24" s="2"/>
    </row>
    <row r="25" spans="2:4" s="94" customFormat="1" x14ac:dyDescent="0.25">
      <c r="C25" s="147"/>
      <c r="D25" s="2"/>
    </row>
    <row r="26" spans="2:4" s="94" customFormat="1" x14ac:dyDescent="0.25">
      <c r="C26" s="147"/>
      <c r="D26" s="2"/>
    </row>
    <row r="27" spans="2:4" s="94" customFormat="1" x14ac:dyDescent="0.25">
      <c r="C27" s="147"/>
      <c r="D27" s="2"/>
    </row>
    <row r="28" spans="2:4" s="94" customFormat="1" x14ac:dyDescent="0.25">
      <c r="C28" s="147"/>
      <c r="D28" s="2"/>
    </row>
    <row r="29" spans="2:4" s="94" customFormat="1" x14ac:dyDescent="0.25">
      <c r="D29" s="2"/>
    </row>
    <row r="30" spans="2:4" s="94" customFormat="1" x14ac:dyDescent="0.25">
      <c r="D30" s="2"/>
    </row>
    <row r="31" spans="2:4" s="94" customFormat="1" x14ac:dyDescent="0.25">
      <c r="D31" s="2"/>
    </row>
    <row r="32" spans="2:4" s="94" customFormat="1" x14ac:dyDescent="0.25">
      <c r="D32" s="2"/>
    </row>
    <row r="33" spans="4:4" s="94" customFormat="1" x14ac:dyDescent="0.25">
      <c r="D33" s="2"/>
    </row>
    <row r="34" spans="4:4" s="94" customFormat="1" x14ac:dyDescent="0.25">
      <c r="D34" s="2"/>
    </row>
    <row r="35" spans="4:4" s="94" customFormat="1" x14ac:dyDescent="0.25">
      <c r="D35" s="2"/>
    </row>
    <row r="36" spans="4:4" s="94" customFormat="1" x14ac:dyDescent="0.25">
      <c r="D36" s="2"/>
    </row>
    <row r="37" spans="4:4" s="94" customFormat="1" x14ac:dyDescent="0.25">
      <c r="D37" s="2"/>
    </row>
    <row r="38" spans="4:4" s="94" customFormat="1" x14ac:dyDescent="0.25">
      <c r="D38" s="2"/>
    </row>
    <row r="39" spans="4:4" s="94" customFormat="1" x14ac:dyDescent="0.25">
      <c r="D39" s="2"/>
    </row>
    <row r="40" spans="4:4" s="94" customFormat="1" x14ac:dyDescent="0.25">
      <c r="D40" s="2"/>
    </row>
    <row r="41" spans="4:4" s="94" customFormat="1" x14ac:dyDescent="0.25">
      <c r="D41" s="2"/>
    </row>
    <row r="42" spans="4:4" s="94" customFormat="1" x14ac:dyDescent="0.25">
      <c r="D42" s="2"/>
    </row>
    <row r="43" spans="4:4" s="94" customFormat="1" x14ac:dyDescent="0.25">
      <c r="D43" s="2"/>
    </row>
    <row r="44" spans="4:4" s="94" customFormat="1" x14ac:dyDescent="0.25">
      <c r="D44" s="2"/>
    </row>
    <row r="45" spans="4:4" s="94" customFormat="1" x14ac:dyDescent="0.25">
      <c r="D45" s="2"/>
    </row>
    <row r="46" spans="4:4" s="94" customFormat="1" x14ac:dyDescent="0.25">
      <c r="D46" s="2"/>
    </row>
    <row r="47" spans="4:4" s="94" customFormat="1" x14ac:dyDescent="0.25">
      <c r="D47" s="2"/>
    </row>
    <row r="48" spans="4:4" s="94" customFormat="1" x14ac:dyDescent="0.25">
      <c r="D48" s="2"/>
    </row>
    <row r="49" spans="4:4" s="94" customFormat="1" x14ac:dyDescent="0.25">
      <c r="D49" s="2"/>
    </row>
    <row r="50" spans="4:4" s="94" customFormat="1" x14ac:dyDescent="0.25">
      <c r="D50" s="2"/>
    </row>
    <row r="51" spans="4:4" s="94" customFormat="1" x14ac:dyDescent="0.25">
      <c r="D51" s="2"/>
    </row>
    <row r="52" spans="4:4" s="94" customFormat="1" x14ac:dyDescent="0.25">
      <c r="D52" s="2"/>
    </row>
    <row r="53" spans="4:4" s="94" customFormat="1" x14ac:dyDescent="0.25">
      <c r="D53" s="2"/>
    </row>
    <row r="54" spans="4:4" s="94" customFormat="1" x14ac:dyDescent="0.25">
      <c r="D54" s="2"/>
    </row>
    <row r="55" spans="4:4" s="94" customFormat="1" x14ac:dyDescent="0.25">
      <c r="D55" s="2"/>
    </row>
    <row r="56" spans="4:4" s="94" customFormat="1" x14ac:dyDescent="0.25">
      <c r="D56" s="2"/>
    </row>
    <row r="57" spans="4:4" s="94" customFormat="1" x14ac:dyDescent="0.25">
      <c r="D57" s="2"/>
    </row>
    <row r="58" spans="4:4" s="94" customFormat="1" x14ac:dyDescent="0.25">
      <c r="D58" s="2"/>
    </row>
    <row r="59" spans="4:4" s="94" customFormat="1" x14ac:dyDescent="0.25">
      <c r="D59" s="2"/>
    </row>
    <row r="60" spans="4:4" s="94" customFormat="1" x14ac:dyDescent="0.25">
      <c r="D60" s="2"/>
    </row>
    <row r="61" spans="4:4" s="94" customFormat="1" x14ac:dyDescent="0.25">
      <c r="D61" s="2"/>
    </row>
    <row r="62" spans="4:4" s="94" customFormat="1" x14ac:dyDescent="0.25">
      <c r="D62" s="2"/>
    </row>
    <row r="63" spans="4:4" s="94" customFormat="1" x14ac:dyDescent="0.25">
      <c r="D63" s="2"/>
    </row>
    <row r="64" spans="4:4" s="94" customFormat="1" x14ac:dyDescent="0.25">
      <c r="D64" s="2"/>
    </row>
    <row r="65" spans="4:4" s="94" customFormat="1" x14ac:dyDescent="0.25">
      <c r="D65" s="2"/>
    </row>
    <row r="66" spans="4:4" s="94" customFormat="1" x14ac:dyDescent="0.25">
      <c r="D66" s="2"/>
    </row>
    <row r="67" spans="4:4" s="94" customFormat="1" x14ac:dyDescent="0.25">
      <c r="D67" s="2"/>
    </row>
    <row r="68" spans="4:4" s="94" customFormat="1" x14ac:dyDescent="0.25">
      <c r="D68" s="2"/>
    </row>
    <row r="69" spans="4:4" s="94" customFormat="1" x14ac:dyDescent="0.25">
      <c r="D69" s="2"/>
    </row>
    <row r="70" spans="4:4" s="94" customFormat="1" x14ac:dyDescent="0.25">
      <c r="D70" s="2"/>
    </row>
    <row r="71" spans="4:4" s="94" customFormat="1" x14ac:dyDescent="0.25">
      <c r="D71" s="2"/>
    </row>
    <row r="72" spans="4:4" s="94" customFormat="1" x14ac:dyDescent="0.25">
      <c r="D72" s="2"/>
    </row>
    <row r="73" spans="4:4" s="94" customFormat="1" x14ac:dyDescent="0.25">
      <c r="D73" s="2"/>
    </row>
    <row r="74" spans="4:4" s="94" customFormat="1" x14ac:dyDescent="0.25">
      <c r="D74" s="2"/>
    </row>
    <row r="75" spans="4:4" s="94" customFormat="1" x14ac:dyDescent="0.25">
      <c r="D75" s="2"/>
    </row>
    <row r="76" spans="4:4" s="94" customFormat="1" x14ac:dyDescent="0.25">
      <c r="D76" s="2"/>
    </row>
    <row r="77" spans="4:4" s="94" customFormat="1" x14ac:dyDescent="0.25">
      <c r="D77" s="2"/>
    </row>
    <row r="78" spans="4:4" s="94" customFormat="1" x14ac:dyDescent="0.25">
      <c r="D78" s="2"/>
    </row>
    <row r="79" spans="4:4" s="94" customFormat="1" x14ac:dyDescent="0.25">
      <c r="D79" s="2"/>
    </row>
    <row r="80" spans="4:4" s="94" customFormat="1" x14ac:dyDescent="0.25">
      <c r="D80" s="2"/>
    </row>
    <row r="81" spans="4:4" s="94" customFormat="1" x14ac:dyDescent="0.25">
      <c r="D81" s="2"/>
    </row>
    <row r="82" spans="4:4" s="94" customFormat="1" x14ac:dyDescent="0.25">
      <c r="D82" s="2"/>
    </row>
    <row r="83" spans="4:4" s="94" customFormat="1" x14ac:dyDescent="0.25">
      <c r="D83" s="2"/>
    </row>
    <row r="84" spans="4:4" s="94" customFormat="1" x14ac:dyDescent="0.25">
      <c r="D84" s="2"/>
    </row>
    <row r="85" spans="4:4" s="94" customFormat="1" x14ac:dyDescent="0.25">
      <c r="D85" s="2"/>
    </row>
    <row r="86" spans="4:4" s="94" customFormat="1" x14ac:dyDescent="0.25">
      <c r="D86" s="2"/>
    </row>
    <row r="87" spans="4:4" s="94" customFormat="1" x14ac:dyDescent="0.25">
      <c r="D87" s="2"/>
    </row>
    <row r="88" spans="4:4" s="94" customFormat="1" x14ac:dyDescent="0.25">
      <c r="D88" s="2"/>
    </row>
    <row r="89" spans="4:4" s="94" customFormat="1" x14ac:dyDescent="0.25">
      <c r="D89" s="2"/>
    </row>
    <row r="90" spans="4:4" s="94" customFormat="1" x14ac:dyDescent="0.25">
      <c r="D90" s="2"/>
    </row>
    <row r="91" spans="4:4" s="94" customFormat="1" x14ac:dyDescent="0.25">
      <c r="D91" s="2"/>
    </row>
    <row r="92" spans="4:4" s="94" customFormat="1" x14ac:dyDescent="0.25">
      <c r="D92" s="2"/>
    </row>
    <row r="93" spans="4:4" s="94" customFormat="1" x14ac:dyDescent="0.25">
      <c r="D93" s="2"/>
    </row>
    <row r="94" spans="4:4" s="94" customFormat="1" x14ac:dyDescent="0.25">
      <c r="D94" s="2"/>
    </row>
    <row r="95" spans="4:4" s="94" customFormat="1" x14ac:dyDescent="0.25">
      <c r="D95" s="2"/>
    </row>
    <row r="96" spans="4:4" s="94" customFormat="1" x14ac:dyDescent="0.25">
      <c r="D96" s="2"/>
    </row>
    <row r="97" spans="4:4" s="94" customFormat="1" x14ac:dyDescent="0.25">
      <c r="D97" s="2"/>
    </row>
    <row r="98" spans="4:4" s="94" customFormat="1" x14ac:dyDescent="0.25">
      <c r="D98" s="2"/>
    </row>
    <row r="99" spans="4:4" s="94" customFormat="1" x14ac:dyDescent="0.25">
      <c r="D99" s="2"/>
    </row>
    <row r="100" spans="4:4" s="94" customFormat="1" x14ac:dyDescent="0.25">
      <c r="D100" s="2"/>
    </row>
    <row r="101" spans="4:4" s="94" customFormat="1" x14ac:dyDescent="0.25">
      <c r="D101" s="2"/>
    </row>
    <row r="102" spans="4:4" s="94" customFormat="1" x14ac:dyDescent="0.25">
      <c r="D102" s="2"/>
    </row>
    <row r="103" spans="4:4" s="94" customFormat="1" x14ac:dyDescent="0.25">
      <c r="D103" s="2"/>
    </row>
    <row r="104" spans="4:4" s="94" customFormat="1" x14ac:dyDescent="0.25">
      <c r="D104" s="2"/>
    </row>
    <row r="105" spans="4:4" s="94" customFormat="1" x14ac:dyDescent="0.25">
      <c r="D105" s="2"/>
    </row>
    <row r="106" spans="4:4" s="94" customFormat="1" x14ac:dyDescent="0.25">
      <c r="D106" s="2"/>
    </row>
    <row r="107" spans="4:4" s="94" customFormat="1" x14ac:dyDescent="0.25">
      <c r="D107" s="2"/>
    </row>
    <row r="108" spans="4:4" s="94" customFormat="1" x14ac:dyDescent="0.25">
      <c r="D108" s="2"/>
    </row>
    <row r="109" spans="4:4" s="94" customFormat="1" x14ac:dyDescent="0.25">
      <c r="D109" s="2"/>
    </row>
    <row r="110" spans="4:4" s="94" customFormat="1" x14ac:dyDescent="0.25">
      <c r="D110" s="2"/>
    </row>
    <row r="111" spans="4:4" s="94" customFormat="1" x14ac:dyDescent="0.25">
      <c r="D111" s="2"/>
    </row>
    <row r="112" spans="4:4" s="94" customFormat="1" x14ac:dyDescent="0.25">
      <c r="D112" s="2"/>
    </row>
    <row r="113" spans="4:4" s="94" customFormat="1" x14ac:dyDescent="0.25">
      <c r="D113" s="2"/>
    </row>
    <row r="114" spans="4:4" s="94" customFormat="1" x14ac:dyDescent="0.25">
      <c r="D114" s="2"/>
    </row>
    <row r="115" spans="4:4" s="94" customFormat="1" x14ac:dyDescent="0.25">
      <c r="D115" s="2"/>
    </row>
    <row r="116" spans="4:4" s="94" customFormat="1" x14ac:dyDescent="0.25">
      <c r="D116" s="2"/>
    </row>
    <row r="117" spans="4:4" s="94" customFormat="1" x14ac:dyDescent="0.25">
      <c r="D117" s="2"/>
    </row>
    <row r="118" spans="4:4" s="94" customFormat="1" x14ac:dyDescent="0.25">
      <c r="D118" s="2"/>
    </row>
    <row r="119" spans="4:4" s="94" customFormat="1" x14ac:dyDescent="0.25">
      <c r="D119" s="2"/>
    </row>
    <row r="120" spans="4:4" s="94" customFormat="1" x14ac:dyDescent="0.25">
      <c r="D120" s="2"/>
    </row>
    <row r="121" spans="4:4" s="94" customFormat="1" x14ac:dyDescent="0.25">
      <c r="D121" s="2"/>
    </row>
    <row r="122" spans="4:4" s="94" customFormat="1" x14ac:dyDescent="0.25">
      <c r="D122" s="2"/>
    </row>
    <row r="123" spans="4:4" s="94" customFormat="1" x14ac:dyDescent="0.25">
      <c r="D123" s="2"/>
    </row>
    <row r="124" spans="4:4" s="94" customFormat="1" x14ac:dyDescent="0.25">
      <c r="D124" s="2"/>
    </row>
    <row r="125" spans="4:4" s="94" customFormat="1" x14ac:dyDescent="0.25">
      <c r="D125" s="2"/>
    </row>
    <row r="126" spans="4:4" s="94" customFormat="1" x14ac:dyDescent="0.25">
      <c r="D126" s="2"/>
    </row>
    <row r="127" spans="4:4" s="94" customFormat="1" x14ac:dyDescent="0.25">
      <c r="D127" s="2"/>
    </row>
    <row r="128" spans="4:4" s="94" customFormat="1" x14ac:dyDescent="0.25">
      <c r="D128" s="2"/>
    </row>
    <row r="129" spans="4:4" s="94" customFormat="1" x14ac:dyDescent="0.25">
      <c r="D129" s="2"/>
    </row>
    <row r="130" spans="4:4" s="94" customFormat="1" x14ac:dyDescent="0.25">
      <c r="D130" s="2"/>
    </row>
    <row r="131" spans="4:4" s="94" customFormat="1" x14ac:dyDescent="0.25">
      <c r="D131" s="2"/>
    </row>
    <row r="132" spans="4:4" s="94" customFormat="1" x14ac:dyDescent="0.25">
      <c r="D132" s="2"/>
    </row>
    <row r="133" spans="4:4" s="94" customFormat="1" x14ac:dyDescent="0.25">
      <c r="D133" s="2"/>
    </row>
    <row r="134" spans="4:4" s="94" customFormat="1" x14ac:dyDescent="0.25">
      <c r="D134" s="2"/>
    </row>
    <row r="135" spans="4:4" s="94" customFormat="1" x14ac:dyDescent="0.25">
      <c r="D135" s="2"/>
    </row>
    <row r="136" spans="4:4" s="94" customFormat="1" x14ac:dyDescent="0.25">
      <c r="D136" s="2"/>
    </row>
    <row r="137" spans="4:4" s="94" customFormat="1" x14ac:dyDescent="0.25">
      <c r="D137" s="2"/>
    </row>
    <row r="138" spans="4:4" s="94" customFormat="1" x14ac:dyDescent="0.25">
      <c r="D138" s="2"/>
    </row>
    <row r="139" spans="4:4" s="94" customFormat="1" x14ac:dyDescent="0.25">
      <c r="D139" s="2"/>
    </row>
    <row r="140" spans="4:4" s="94" customFormat="1" x14ac:dyDescent="0.25">
      <c r="D140" s="2"/>
    </row>
    <row r="141" spans="4:4" s="94" customFormat="1" x14ac:dyDescent="0.25">
      <c r="D141" s="2"/>
    </row>
    <row r="142" spans="4:4" s="94" customFormat="1" x14ac:dyDescent="0.25">
      <c r="D142" s="2"/>
    </row>
    <row r="143" spans="4:4" s="94" customFormat="1" x14ac:dyDescent="0.25">
      <c r="D143" s="2"/>
    </row>
    <row r="144" spans="4:4" s="94" customFormat="1" x14ac:dyDescent="0.25">
      <c r="D144" s="2"/>
    </row>
    <row r="145" spans="4:4" s="94" customFormat="1" x14ac:dyDescent="0.25">
      <c r="D145" s="2"/>
    </row>
    <row r="146" spans="4:4" s="94" customFormat="1" x14ac:dyDescent="0.25">
      <c r="D146" s="2"/>
    </row>
    <row r="147" spans="4:4" s="94" customFormat="1" x14ac:dyDescent="0.25">
      <c r="D147" s="2"/>
    </row>
    <row r="148" spans="4:4" s="94" customFormat="1" x14ac:dyDescent="0.25">
      <c r="D148" s="2"/>
    </row>
    <row r="149" spans="4:4" s="94" customFormat="1" x14ac:dyDescent="0.25">
      <c r="D149" s="2"/>
    </row>
    <row r="150" spans="4:4" s="94" customFormat="1" x14ac:dyDescent="0.25">
      <c r="D150" s="2"/>
    </row>
    <row r="151" spans="4:4" s="94" customFormat="1" x14ac:dyDescent="0.25">
      <c r="D151" s="2"/>
    </row>
    <row r="152" spans="4:4" s="94" customFormat="1" x14ac:dyDescent="0.25">
      <c r="D152" s="2"/>
    </row>
    <row r="153" spans="4:4" s="94" customFormat="1" x14ac:dyDescent="0.25">
      <c r="D153" s="2"/>
    </row>
    <row r="154" spans="4:4" s="94" customFormat="1" x14ac:dyDescent="0.25">
      <c r="D154" s="2"/>
    </row>
    <row r="155" spans="4:4" s="94" customFormat="1" x14ac:dyDescent="0.25">
      <c r="D155" s="2"/>
    </row>
    <row r="156" spans="4:4" s="94" customFormat="1" x14ac:dyDescent="0.25">
      <c r="D156" s="2"/>
    </row>
    <row r="157" spans="4:4" s="94" customFormat="1" x14ac:dyDescent="0.25">
      <c r="D157" s="2"/>
    </row>
    <row r="158" spans="4:4" s="94" customFormat="1" x14ac:dyDescent="0.25">
      <c r="D158" s="2"/>
    </row>
    <row r="159" spans="4:4" s="94" customFormat="1" x14ac:dyDescent="0.25">
      <c r="D159" s="2"/>
    </row>
    <row r="160" spans="4:4" s="94" customFormat="1" x14ac:dyDescent="0.25">
      <c r="D160" s="2"/>
    </row>
    <row r="161" spans="4:4" s="94" customFormat="1" x14ac:dyDescent="0.25">
      <c r="D161" s="2"/>
    </row>
    <row r="162" spans="4:4" s="94" customFormat="1" x14ac:dyDescent="0.25">
      <c r="D162" s="2"/>
    </row>
    <row r="163" spans="4:4" s="94" customFormat="1" x14ac:dyDescent="0.25">
      <c r="D163" s="2"/>
    </row>
    <row r="164" spans="4:4" s="94" customFormat="1" x14ac:dyDescent="0.25">
      <c r="D164" s="2"/>
    </row>
    <row r="165" spans="4:4" s="94" customFormat="1" x14ac:dyDescent="0.25">
      <c r="D165" s="2"/>
    </row>
    <row r="166" spans="4:4" s="94" customFormat="1" x14ac:dyDescent="0.25">
      <c r="D166" s="2"/>
    </row>
    <row r="167" spans="4:4" s="94" customFormat="1" x14ac:dyDescent="0.25">
      <c r="D167" s="2"/>
    </row>
    <row r="168" spans="4:4" s="94" customFormat="1" x14ac:dyDescent="0.25">
      <c r="D168" s="2"/>
    </row>
    <row r="169" spans="4:4" s="94" customFormat="1" x14ac:dyDescent="0.25">
      <c r="D169" s="2"/>
    </row>
    <row r="170" spans="4:4" s="94" customFormat="1" x14ac:dyDescent="0.25">
      <c r="D170" s="2"/>
    </row>
    <row r="171" spans="4:4" s="94" customFormat="1" x14ac:dyDescent="0.25">
      <c r="D171" s="2"/>
    </row>
    <row r="172" spans="4:4" s="94" customFormat="1" x14ac:dyDescent="0.25">
      <c r="D172" s="2"/>
    </row>
    <row r="173" spans="4:4" s="94" customFormat="1" x14ac:dyDescent="0.25">
      <c r="D173" s="2"/>
    </row>
    <row r="174" spans="4:4" s="94" customFormat="1" x14ac:dyDescent="0.25">
      <c r="D174" s="2"/>
    </row>
    <row r="175" spans="4:4" s="94" customFormat="1" x14ac:dyDescent="0.25">
      <c r="D175" s="2"/>
    </row>
    <row r="176" spans="4:4" s="94" customFormat="1" x14ac:dyDescent="0.25">
      <c r="D176" s="2"/>
    </row>
    <row r="177" spans="4:4" s="94" customFormat="1" x14ac:dyDescent="0.25">
      <c r="D177" s="2"/>
    </row>
    <row r="178" spans="4:4" s="94" customFormat="1" x14ac:dyDescent="0.25">
      <c r="D178" s="2"/>
    </row>
    <row r="179" spans="4:4" s="94" customFormat="1" x14ac:dyDescent="0.25">
      <c r="D179" s="2"/>
    </row>
    <row r="180" spans="4:4" s="94" customFormat="1" x14ac:dyDescent="0.25">
      <c r="D180" s="2"/>
    </row>
    <row r="181" spans="4:4" s="94" customFormat="1" x14ac:dyDescent="0.25">
      <c r="D181" s="2"/>
    </row>
    <row r="182" spans="4:4" s="94" customFormat="1" x14ac:dyDescent="0.25">
      <c r="D182" s="2"/>
    </row>
    <row r="183" spans="4:4" s="94" customFormat="1" x14ac:dyDescent="0.25">
      <c r="D183" s="2"/>
    </row>
    <row r="184" spans="4:4" s="94" customFormat="1" x14ac:dyDescent="0.25">
      <c r="D184" s="2"/>
    </row>
    <row r="185" spans="4:4" s="94" customFormat="1" x14ac:dyDescent="0.25">
      <c r="D185" s="2"/>
    </row>
    <row r="186" spans="4:4" s="94" customFormat="1" x14ac:dyDescent="0.25">
      <c r="D186" s="2"/>
    </row>
    <row r="187" spans="4:4" s="94" customFormat="1" x14ac:dyDescent="0.25">
      <c r="D187" s="2"/>
    </row>
    <row r="188" spans="4:4" s="94" customFormat="1" x14ac:dyDescent="0.25">
      <c r="D188" s="2"/>
    </row>
    <row r="189" spans="4:4" s="94" customFormat="1" x14ac:dyDescent="0.25">
      <c r="D189" s="2"/>
    </row>
    <row r="190" spans="4:4" s="94" customFormat="1" x14ac:dyDescent="0.25">
      <c r="D190" s="2"/>
    </row>
    <row r="191" spans="4:4" s="94" customFormat="1" x14ac:dyDescent="0.25">
      <c r="D191" s="2"/>
    </row>
    <row r="192" spans="4:4" s="94" customFormat="1" x14ac:dyDescent="0.25">
      <c r="D192" s="2"/>
    </row>
    <row r="193" spans="4:4" s="94" customFormat="1" x14ac:dyDescent="0.25">
      <c r="D193" s="2"/>
    </row>
    <row r="194" spans="4:4" s="94" customFormat="1" x14ac:dyDescent="0.25">
      <c r="D194" s="2"/>
    </row>
    <row r="195" spans="4:4" s="94" customFormat="1" x14ac:dyDescent="0.25">
      <c r="D195" s="2"/>
    </row>
    <row r="196" spans="4:4" s="94" customFormat="1" x14ac:dyDescent="0.25">
      <c r="D196" s="2"/>
    </row>
    <row r="197" spans="4:4" s="94" customFormat="1" x14ac:dyDescent="0.25">
      <c r="D197" s="2"/>
    </row>
    <row r="198" spans="4:4" s="94" customFormat="1" x14ac:dyDescent="0.25">
      <c r="D198" s="2"/>
    </row>
    <row r="199" spans="4:4" s="94" customFormat="1" x14ac:dyDescent="0.25">
      <c r="D199" s="2"/>
    </row>
    <row r="200" spans="4:4" s="94" customFormat="1" x14ac:dyDescent="0.25">
      <c r="D200" s="2"/>
    </row>
    <row r="201" spans="4:4" s="94" customFormat="1" x14ac:dyDescent="0.25">
      <c r="D201" s="2"/>
    </row>
    <row r="202" spans="4:4" s="94" customFormat="1" x14ac:dyDescent="0.25">
      <c r="D202" s="2"/>
    </row>
    <row r="203" spans="4:4" s="94" customFormat="1" x14ac:dyDescent="0.25">
      <c r="D203" s="2"/>
    </row>
    <row r="204" spans="4:4" s="94" customFormat="1" x14ac:dyDescent="0.25">
      <c r="D204" s="2"/>
    </row>
    <row r="205" spans="4:4" s="94" customFormat="1" x14ac:dyDescent="0.25">
      <c r="D205" s="2"/>
    </row>
    <row r="206" spans="4:4" s="94" customFormat="1" x14ac:dyDescent="0.25">
      <c r="D206" s="2"/>
    </row>
    <row r="207" spans="4:4" s="94" customFormat="1" x14ac:dyDescent="0.25">
      <c r="D207" s="2"/>
    </row>
    <row r="208" spans="4:4" s="94" customFormat="1" x14ac:dyDescent="0.25">
      <c r="D208" s="2"/>
    </row>
    <row r="209" spans="4:4" s="94" customFormat="1" x14ac:dyDescent="0.25">
      <c r="D209" s="2"/>
    </row>
    <row r="210" spans="4:4" s="94" customFormat="1" x14ac:dyDescent="0.25">
      <c r="D210" s="2"/>
    </row>
    <row r="211" spans="4:4" s="94" customFormat="1" x14ac:dyDescent="0.25">
      <c r="D211" s="2"/>
    </row>
    <row r="212" spans="4:4" s="94" customFormat="1" x14ac:dyDescent="0.25">
      <c r="D212" s="2"/>
    </row>
    <row r="213" spans="4:4" s="94" customFormat="1" x14ac:dyDescent="0.25">
      <c r="D213" s="2"/>
    </row>
    <row r="214" spans="4:4" s="94" customFormat="1" x14ac:dyDescent="0.25">
      <c r="D214" s="2"/>
    </row>
    <row r="215" spans="4:4" s="94" customFormat="1" x14ac:dyDescent="0.25">
      <c r="D215" s="2"/>
    </row>
    <row r="216" spans="4:4" s="94" customFormat="1" x14ac:dyDescent="0.25">
      <c r="D216" s="2"/>
    </row>
    <row r="217" spans="4:4" s="94" customFormat="1" x14ac:dyDescent="0.25">
      <c r="D217" s="2"/>
    </row>
    <row r="218" spans="4:4" s="94" customFormat="1" x14ac:dyDescent="0.25">
      <c r="D218" s="2"/>
    </row>
    <row r="219" spans="4:4" s="94" customFormat="1" x14ac:dyDescent="0.25">
      <c r="D219" s="2"/>
    </row>
    <row r="220" spans="4:4" s="94" customFormat="1" x14ac:dyDescent="0.25">
      <c r="D220" s="2"/>
    </row>
    <row r="221" spans="4:4" s="94" customFormat="1" x14ac:dyDescent="0.25">
      <c r="D221" s="2"/>
    </row>
    <row r="222" spans="4:4" s="94" customFormat="1" x14ac:dyDescent="0.25">
      <c r="D222" s="2"/>
    </row>
    <row r="223" spans="4:4" s="94" customFormat="1" x14ac:dyDescent="0.25">
      <c r="D223" s="2"/>
    </row>
    <row r="224" spans="4:4" s="94" customFormat="1" x14ac:dyDescent="0.25">
      <c r="D224" s="2"/>
    </row>
    <row r="225" spans="4:4" s="94" customFormat="1" x14ac:dyDescent="0.25">
      <c r="D225" s="2"/>
    </row>
    <row r="226" spans="4:4" s="94" customFormat="1" x14ac:dyDescent="0.25">
      <c r="D226" s="2"/>
    </row>
    <row r="227" spans="4:4" s="94" customFormat="1" x14ac:dyDescent="0.25">
      <c r="D227" s="2"/>
    </row>
    <row r="228" spans="4:4" s="94" customFormat="1" x14ac:dyDescent="0.25">
      <c r="D228" s="2"/>
    </row>
    <row r="229" spans="4:4" s="94" customFormat="1" x14ac:dyDescent="0.25">
      <c r="D229" s="2"/>
    </row>
    <row r="230" spans="4:4" s="94" customFormat="1" x14ac:dyDescent="0.25">
      <c r="D230" s="2"/>
    </row>
    <row r="231" spans="4:4" s="94" customFormat="1" x14ac:dyDescent="0.25">
      <c r="D231" s="2"/>
    </row>
    <row r="232" spans="4:4" s="94" customFormat="1" x14ac:dyDescent="0.25">
      <c r="D232" s="2"/>
    </row>
    <row r="233" spans="4:4" s="94" customFormat="1" x14ac:dyDescent="0.25">
      <c r="D233" s="2"/>
    </row>
    <row r="234" spans="4:4" s="94" customFormat="1" x14ac:dyDescent="0.25">
      <c r="D234" s="2"/>
    </row>
    <row r="235" spans="4:4" s="94" customFormat="1" x14ac:dyDescent="0.25">
      <c r="D235" s="2"/>
    </row>
    <row r="236" spans="4:4" s="94" customFormat="1" x14ac:dyDescent="0.25">
      <c r="D236" s="2"/>
    </row>
    <row r="237" spans="4:4" s="94" customFormat="1" x14ac:dyDescent="0.25">
      <c r="D237" s="2"/>
    </row>
    <row r="238" spans="4:4" s="94" customFormat="1" x14ac:dyDescent="0.25">
      <c r="D238" s="2"/>
    </row>
    <row r="239" spans="4:4" s="94" customFormat="1" x14ac:dyDescent="0.25">
      <c r="D239" s="2"/>
    </row>
    <row r="240" spans="4:4" s="94" customFormat="1" x14ac:dyDescent="0.25">
      <c r="D240" s="2"/>
    </row>
    <row r="241" spans="4:4" s="94" customFormat="1" x14ac:dyDescent="0.25">
      <c r="D241" s="2"/>
    </row>
    <row r="242" spans="4:4" s="94" customFormat="1" x14ac:dyDescent="0.25">
      <c r="D242" s="2"/>
    </row>
    <row r="243" spans="4:4" s="94" customFormat="1" x14ac:dyDescent="0.25">
      <c r="D243" s="2"/>
    </row>
    <row r="244" spans="4:4" s="94" customFormat="1" x14ac:dyDescent="0.25">
      <c r="D244" s="2"/>
    </row>
    <row r="245" spans="4:4" s="94" customFormat="1" x14ac:dyDescent="0.25">
      <c r="D245" s="2"/>
    </row>
    <row r="246" spans="4:4" s="94" customFormat="1" x14ac:dyDescent="0.25">
      <c r="D246" s="2"/>
    </row>
    <row r="247" spans="4:4" s="94" customFormat="1" x14ac:dyDescent="0.25">
      <c r="D247" s="2"/>
    </row>
    <row r="248" spans="4:4" s="94" customFormat="1" x14ac:dyDescent="0.25">
      <c r="D248" s="2"/>
    </row>
    <row r="249" spans="4:4" s="94" customFormat="1" x14ac:dyDescent="0.25">
      <c r="D249" s="2"/>
    </row>
    <row r="250" spans="4:4" s="94" customFormat="1" x14ac:dyDescent="0.25">
      <c r="D250" s="2"/>
    </row>
    <row r="251" spans="4:4" s="94" customFormat="1" x14ac:dyDescent="0.25">
      <c r="D251" s="2"/>
    </row>
    <row r="252" spans="4:4" s="94" customFormat="1" x14ac:dyDescent="0.25">
      <c r="D252" s="2"/>
    </row>
    <row r="253" spans="4:4" s="94" customFormat="1" x14ac:dyDescent="0.25">
      <c r="D253" s="2"/>
    </row>
    <row r="254" spans="4:4" s="94" customFormat="1" x14ac:dyDescent="0.25">
      <c r="D254" s="2"/>
    </row>
    <row r="255" spans="4:4" s="94" customFormat="1" x14ac:dyDescent="0.25">
      <c r="D255" s="2"/>
    </row>
    <row r="256" spans="4:4" s="94" customFormat="1" x14ac:dyDescent="0.25">
      <c r="D256" s="2"/>
    </row>
    <row r="257" spans="4:4" s="94" customFormat="1" x14ac:dyDescent="0.25">
      <c r="D257" s="2"/>
    </row>
    <row r="258" spans="4:4" s="94" customFormat="1" x14ac:dyDescent="0.25">
      <c r="D258" s="2"/>
    </row>
    <row r="259" spans="4:4" s="94" customFormat="1" x14ac:dyDescent="0.25">
      <c r="D259" s="2"/>
    </row>
    <row r="260" spans="4:4" s="94" customFormat="1" x14ac:dyDescent="0.25">
      <c r="D260" s="2"/>
    </row>
    <row r="261" spans="4:4" s="94" customFormat="1" x14ac:dyDescent="0.25">
      <c r="D261" s="2"/>
    </row>
    <row r="262" spans="4:4" s="94" customFormat="1" x14ac:dyDescent="0.25">
      <c r="D262" s="2"/>
    </row>
    <row r="263" spans="4:4" s="94" customFormat="1" x14ac:dyDescent="0.25">
      <c r="D263" s="2"/>
    </row>
    <row r="264" spans="4:4" s="94" customFormat="1" x14ac:dyDescent="0.25">
      <c r="D264" s="2"/>
    </row>
    <row r="265" spans="4:4" s="94" customFormat="1" x14ac:dyDescent="0.25">
      <c r="D265" s="2"/>
    </row>
    <row r="266" spans="4:4" s="94" customFormat="1" x14ac:dyDescent="0.25">
      <c r="D266" s="2"/>
    </row>
    <row r="267" spans="4:4" s="94" customFormat="1" x14ac:dyDescent="0.25">
      <c r="D267" s="2"/>
    </row>
    <row r="268" spans="4:4" s="94" customFormat="1" x14ac:dyDescent="0.25">
      <c r="D268" s="2"/>
    </row>
    <row r="269" spans="4:4" s="94" customFormat="1" x14ac:dyDescent="0.25">
      <c r="D269" s="2"/>
    </row>
    <row r="270" spans="4:4" s="94" customFormat="1" x14ac:dyDescent="0.25">
      <c r="D270" s="2"/>
    </row>
    <row r="271" spans="4:4" s="94" customFormat="1" x14ac:dyDescent="0.25">
      <c r="D271" s="2"/>
    </row>
    <row r="272" spans="4:4" s="94" customFormat="1" x14ac:dyDescent="0.25">
      <c r="D272" s="2"/>
    </row>
    <row r="273" spans="4:4" s="94" customFormat="1" x14ac:dyDescent="0.25">
      <c r="D273" s="2"/>
    </row>
    <row r="274" spans="4:4" s="94" customFormat="1" x14ac:dyDescent="0.25">
      <c r="D274" s="2"/>
    </row>
    <row r="275" spans="4:4" s="94" customFormat="1" x14ac:dyDescent="0.25">
      <c r="D275" s="2"/>
    </row>
    <row r="276" spans="4:4" s="94" customFormat="1" x14ac:dyDescent="0.25">
      <c r="D276" s="2"/>
    </row>
    <row r="277" spans="4:4" s="94" customFormat="1" x14ac:dyDescent="0.25">
      <c r="D277" s="2"/>
    </row>
    <row r="278" spans="4:4" s="94" customFormat="1" x14ac:dyDescent="0.25">
      <c r="D278" s="2"/>
    </row>
    <row r="279" spans="4:4" s="94" customFormat="1" x14ac:dyDescent="0.25">
      <c r="D279" s="2"/>
    </row>
    <row r="280" spans="4:4" s="94" customFormat="1" x14ac:dyDescent="0.25">
      <c r="D280" s="2"/>
    </row>
    <row r="281" spans="4:4" s="94" customFormat="1" x14ac:dyDescent="0.25">
      <c r="D281" s="2"/>
    </row>
    <row r="282" spans="4:4" s="94" customFormat="1" x14ac:dyDescent="0.25">
      <c r="D282" s="2"/>
    </row>
    <row r="283" spans="4:4" s="94" customFormat="1" x14ac:dyDescent="0.25">
      <c r="D283" s="2"/>
    </row>
    <row r="284" spans="4:4" s="94" customFormat="1" x14ac:dyDescent="0.25">
      <c r="D284" s="2"/>
    </row>
    <row r="285" spans="4:4" s="94" customFormat="1" x14ac:dyDescent="0.25">
      <c r="D285" s="2"/>
    </row>
    <row r="286" spans="4:4" s="94" customFormat="1" x14ac:dyDescent="0.25">
      <c r="D286" s="2"/>
    </row>
    <row r="287" spans="4:4" s="94" customFormat="1" x14ac:dyDescent="0.25">
      <c r="D287" s="2"/>
    </row>
    <row r="288" spans="4:4" s="94" customFormat="1" x14ac:dyDescent="0.25">
      <c r="D288" s="2"/>
    </row>
    <row r="289" spans="4:4" s="94" customFormat="1" x14ac:dyDescent="0.25">
      <c r="D289" s="2"/>
    </row>
    <row r="290" spans="4:4" s="94" customFormat="1" x14ac:dyDescent="0.25">
      <c r="D290" s="2"/>
    </row>
    <row r="291" spans="4:4" s="94" customFormat="1" x14ac:dyDescent="0.25">
      <c r="D291" s="2"/>
    </row>
    <row r="292" spans="4:4" s="94" customFormat="1" x14ac:dyDescent="0.25">
      <c r="D292" s="2"/>
    </row>
    <row r="293" spans="4:4" s="94" customFormat="1" x14ac:dyDescent="0.25">
      <c r="D293" s="2"/>
    </row>
    <row r="294" spans="4:4" s="94" customFormat="1" x14ac:dyDescent="0.25">
      <c r="D294" s="2"/>
    </row>
    <row r="295" spans="4:4" s="94" customFormat="1" x14ac:dyDescent="0.25">
      <c r="D295" s="2"/>
    </row>
    <row r="296" spans="4:4" s="94" customFormat="1" x14ac:dyDescent="0.25">
      <c r="D296" s="2"/>
    </row>
    <row r="297" spans="4:4" s="94" customFormat="1" x14ac:dyDescent="0.25">
      <c r="D297" s="2"/>
    </row>
    <row r="298" spans="4:4" s="94" customFormat="1" x14ac:dyDescent="0.25">
      <c r="D298" s="2"/>
    </row>
    <row r="299" spans="4:4" s="94" customFormat="1" x14ac:dyDescent="0.25">
      <c r="D299" s="2"/>
    </row>
    <row r="300" spans="4:4" s="94" customFormat="1" x14ac:dyDescent="0.25">
      <c r="D300" s="2"/>
    </row>
    <row r="301" spans="4:4" s="94" customFormat="1" x14ac:dyDescent="0.25">
      <c r="D301" s="2"/>
    </row>
    <row r="302" spans="4:4" s="94" customFormat="1" x14ac:dyDescent="0.25">
      <c r="D302" s="2"/>
    </row>
    <row r="303" spans="4:4" s="94" customFormat="1" x14ac:dyDescent="0.25">
      <c r="D303" s="2"/>
    </row>
    <row r="304" spans="4:4" s="94" customFormat="1" x14ac:dyDescent="0.25">
      <c r="D304" s="2"/>
    </row>
    <row r="305" spans="4:4" s="94" customFormat="1" x14ac:dyDescent="0.25">
      <c r="D305" s="2"/>
    </row>
    <row r="306" spans="4:4" s="94" customFormat="1" x14ac:dyDescent="0.25">
      <c r="D306" s="2"/>
    </row>
    <row r="307" spans="4:4" s="94" customFormat="1" x14ac:dyDescent="0.25">
      <c r="D307" s="2"/>
    </row>
    <row r="308" spans="4:4" s="94" customFormat="1" x14ac:dyDescent="0.25">
      <c r="D308" s="2"/>
    </row>
  </sheetData>
  <mergeCells count="1">
    <mergeCell ref="B4:D4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tabColor indexed="50"/>
  </sheetPr>
  <dimension ref="B2:F36"/>
  <sheetViews>
    <sheetView workbookViewId="0">
      <selection activeCell="D10" sqref="D10"/>
    </sheetView>
  </sheetViews>
  <sheetFormatPr defaultRowHeight="13.2" x14ac:dyDescent="0.25"/>
  <cols>
    <col min="1" max="1" width="4.44140625" customWidth="1"/>
    <col min="2" max="2" width="7.88671875" customWidth="1"/>
    <col min="4" max="4" width="14" customWidth="1"/>
    <col min="5" max="5" width="19" customWidth="1"/>
    <col min="6" max="6" width="17.44140625" customWidth="1"/>
    <col min="7" max="7" width="4.5546875" customWidth="1"/>
  </cols>
  <sheetData>
    <row r="2" spans="2:6" ht="13.8" thickBot="1" x14ac:dyDescent="0.3"/>
    <row r="3" spans="2:6" ht="15.6" thickBot="1" x14ac:dyDescent="0.3">
      <c r="B3" s="56" t="s">
        <v>40</v>
      </c>
      <c r="C3" s="57"/>
      <c r="D3" s="57"/>
      <c r="E3" s="57"/>
      <c r="F3" s="58"/>
    </row>
    <row r="4" spans="2:6" ht="13.8" thickBot="1" x14ac:dyDescent="0.3">
      <c r="B4" s="52" t="s">
        <v>41</v>
      </c>
      <c r="C4" s="53"/>
      <c r="D4" s="66"/>
      <c r="E4" s="67" t="s">
        <v>42</v>
      </c>
      <c r="F4" s="68"/>
    </row>
    <row r="5" spans="2:6" ht="13.8" thickBot="1" x14ac:dyDescent="0.3">
      <c r="B5" s="62" t="s">
        <v>11</v>
      </c>
      <c r="C5" s="63" t="s">
        <v>43</v>
      </c>
      <c r="D5" s="63" t="s">
        <v>44</v>
      </c>
      <c r="E5" s="64" t="s">
        <v>45</v>
      </c>
      <c r="F5" s="65" t="s">
        <v>46</v>
      </c>
    </row>
    <row r="6" spans="2:6" x14ac:dyDescent="0.25">
      <c r="B6" s="263" t="s">
        <v>47</v>
      </c>
      <c r="C6" s="264"/>
      <c r="D6" s="264"/>
      <c r="E6" s="264"/>
      <c r="F6" s="265"/>
    </row>
    <row r="7" spans="2:6" x14ac:dyDescent="0.25">
      <c r="B7" s="5"/>
      <c r="C7" s="1"/>
      <c r="D7" s="1"/>
      <c r="E7" s="1"/>
      <c r="F7" s="4"/>
    </row>
    <row r="8" spans="2:6" x14ac:dyDescent="0.25">
      <c r="B8" s="5"/>
      <c r="C8" s="1"/>
      <c r="D8" s="1"/>
      <c r="E8" s="1"/>
      <c r="F8" s="4"/>
    </row>
    <row r="9" spans="2:6" x14ac:dyDescent="0.25">
      <c r="B9" s="5"/>
      <c r="C9" s="1"/>
      <c r="D9" s="1"/>
      <c r="E9" s="1"/>
      <c r="F9" s="4"/>
    </row>
    <row r="10" spans="2:6" x14ac:dyDescent="0.25">
      <c r="B10" s="5"/>
      <c r="C10" s="1"/>
      <c r="D10" s="1"/>
      <c r="E10" s="1"/>
      <c r="F10" s="4"/>
    </row>
    <row r="11" spans="2:6" x14ac:dyDescent="0.25">
      <c r="B11" s="5"/>
      <c r="C11" s="1"/>
      <c r="D11" s="1"/>
      <c r="E11" s="1"/>
      <c r="F11" s="4"/>
    </row>
    <row r="12" spans="2:6" x14ac:dyDescent="0.25">
      <c r="B12" s="5"/>
      <c r="C12" s="1"/>
      <c r="D12" s="1"/>
      <c r="E12" s="1"/>
      <c r="F12" s="4"/>
    </row>
    <row r="13" spans="2:6" x14ac:dyDescent="0.25">
      <c r="B13" s="5"/>
      <c r="C13" s="1"/>
      <c r="D13" s="1"/>
      <c r="E13" s="1"/>
      <c r="F13" s="4"/>
    </row>
    <row r="14" spans="2:6" x14ac:dyDescent="0.25">
      <c r="B14" s="5"/>
      <c r="C14" s="1"/>
      <c r="D14" s="1"/>
      <c r="E14" s="1"/>
      <c r="F14" s="4"/>
    </row>
    <row r="15" spans="2:6" x14ac:dyDescent="0.25">
      <c r="B15" s="5"/>
      <c r="C15" s="1"/>
      <c r="D15" s="1"/>
      <c r="E15" s="1"/>
      <c r="F15" s="4"/>
    </row>
    <row r="16" spans="2:6" x14ac:dyDescent="0.25">
      <c r="B16" s="5"/>
      <c r="C16" s="1"/>
      <c r="D16" s="1"/>
      <c r="E16" s="1"/>
      <c r="F16" s="4"/>
    </row>
    <row r="17" spans="2:6" x14ac:dyDescent="0.25">
      <c r="B17" s="5"/>
      <c r="C17" s="1"/>
      <c r="D17" s="1"/>
      <c r="E17" s="1"/>
      <c r="F17" s="4"/>
    </row>
    <row r="18" spans="2:6" x14ac:dyDescent="0.25">
      <c r="B18" s="5"/>
      <c r="C18" s="1"/>
      <c r="D18" s="1"/>
      <c r="E18" s="1"/>
      <c r="F18" s="4"/>
    </row>
    <row r="19" spans="2:6" x14ac:dyDescent="0.25">
      <c r="B19" s="5"/>
      <c r="C19" s="1"/>
      <c r="D19" s="1"/>
      <c r="E19" s="1"/>
      <c r="F19" s="4"/>
    </row>
    <row r="20" spans="2:6" x14ac:dyDescent="0.25">
      <c r="B20" s="5"/>
      <c r="C20" s="1"/>
      <c r="D20" s="1"/>
      <c r="E20" s="1"/>
      <c r="F20" s="4"/>
    </row>
    <row r="21" spans="2:6" x14ac:dyDescent="0.25">
      <c r="B21" s="5"/>
      <c r="C21" s="1"/>
      <c r="D21" s="1"/>
      <c r="E21" s="1"/>
      <c r="F21" s="4"/>
    </row>
    <row r="22" spans="2:6" x14ac:dyDescent="0.25">
      <c r="B22" s="5"/>
      <c r="C22" s="1"/>
      <c r="D22" s="1"/>
      <c r="E22" s="1"/>
      <c r="F22" s="4"/>
    </row>
    <row r="23" spans="2:6" x14ac:dyDescent="0.25">
      <c r="B23" s="5"/>
      <c r="C23" s="1"/>
      <c r="D23" s="1"/>
      <c r="E23" s="1"/>
      <c r="F23" s="4"/>
    </row>
    <row r="24" spans="2:6" x14ac:dyDescent="0.25">
      <c r="B24" s="5"/>
      <c r="C24" s="1"/>
      <c r="D24" s="1"/>
      <c r="E24" s="1"/>
      <c r="F24" s="4"/>
    </row>
    <row r="25" spans="2:6" x14ac:dyDescent="0.25">
      <c r="B25" s="5"/>
      <c r="C25" s="1"/>
      <c r="D25" s="1"/>
      <c r="E25" s="1"/>
      <c r="F25" s="4"/>
    </row>
    <row r="26" spans="2:6" x14ac:dyDescent="0.25">
      <c r="B26" s="5"/>
      <c r="C26" s="1"/>
      <c r="D26" s="1"/>
      <c r="E26" s="1"/>
      <c r="F26" s="4"/>
    </row>
    <row r="27" spans="2:6" x14ac:dyDescent="0.25">
      <c r="B27" s="5"/>
      <c r="C27" s="1"/>
      <c r="D27" s="1"/>
      <c r="E27" s="1"/>
      <c r="F27" s="4"/>
    </row>
    <row r="28" spans="2:6" x14ac:dyDescent="0.25">
      <c r="B28" s="5"/>
      <c r="C28" s="1"/>
      <c r="D28" s="1"/>
      <c r="E28" s="1"/>
      <c r="F28" s="4"/>
    </row>
    <row r="29" spans="2:6" x14ac:dyDescent="0.25">
      <c r="B29" s="5"/>
      <c r="C29" s="1"/>
      <c r="D29" s="1"/>
      <c r="E29" s="1"/>
      <c r="F29" s="4"/>
    </row>
    <row r="30" spans="2:6" x14ac:dyDescent="0.25">
      <c r="B30" s="5"/>
      <c r="C30" s="1"/>
      <c r="D30" s="1"/>
      <c r="E30" s="1"/>
      <c r="F30" s="4"/>
    </row>
    <row r="31" spans="2:6" x14ac:dyDescent="0.25">
      <c r="B31" s="5"/>
      <c r="C31" s="1"/>
      <c r="D31" s="1"/>
      <c r="E31" s="1"/>
      <c r="F31" s="4"/>
    </row>
    <row r="32" spans="2:6" x14ac:dyDescent="0.25">
      <c r="B32" s="5"/>
      <c r="C32" s="1"/>
      <c r="D32" s="1"/>
      <c r="E32" s="1"/>
      <c r="F32" s="4"/>
    </row>
    <row r="33" spans="2:6" x14ac:dyDescent="0.25">
      <c r="B33" s="5"/>
      <c r="C33" s="1"/>
      <c r="D33" s="1"/>
      <c r="E33" s="1"/>
      <c r="F33" s="4"/>
    </row>
    <row r="34" spans="2:6" x14ac:dyDescent="0.25">
      <c r="B34" s="5"/>
      <c r="C34" s="1"/>
      <c r="D34" s="1"/>
      <c r="E34" s="1"/>
      <c r="F34" s="4"/>
    </row>
    <row r="35" spans="2:6" x14ac:dyDescent="0.25">
      <c r="B35" s="5"/>
      <c r="C35" s="1"/>
      <c r="D35" s="1"/>
      <c r="E35" s="1"/>
      <c r="F35" s="4"/>
    </row>
    <row r="36" spans="2:6" ht="13.8" thickBot="1" x14ac:dyDescent="0.3">
      <c r="B36" s="28"/>
      <c r="C36" s="48"/>
      <c r="D36" s="48"/>
      <c r="E36" s="48"/>
      <c r="F36" s="29"/>
    </row>
  </sheetData>
  <mergeCells count="1">
    <mergeCell ref="B6:F6"/>
  </mergeCells>
  <phoneticPr fontId="0" type="noConversion"/>
  <pageMargins left="0.75" right="0.75" top="1" bottom="1" header="0.5" footer="0.5"/>
  <pageSetup paperSize="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>
    <tabColor indexed="50"/>
  </sheetPr>
  <dimension ref="B2:H30"/>
  <sheetViews>
    <sheetView workbookViewId="0">
      <selection activeCell="K34" sqref="K34"/>
    </sheetView>
  </sheetViews>
  <sheetFormatPr defaultRowHeight="13.2" x14ac:dyDescent="0.25"/>
  <cols>
    <col min="1" max="1" width="4.44140625" customWidth="1"/>
    <col min="2" max="2" width="10" bestFit="1" customWidth="1"/>
    <col min="3" max="3" width="10.5546875" customWidth="1"/>
    <col min="7" max="7" width="10.109375" bestFit="1" customWidth="1"/>
    <col min="9" max="9" width="3.6640625" customWidth="1"/>
  </cols>
  <sheetData>
    <row r="2" spans="2:8" ht="13.8" thickBot="1" x14ac:dyDescent="0.3"/>
    <row r="3" spans="2:8" ht="15.6" thickBot="1" x14ac:dyDescent="0.3">
      <c r="B3" s="59" t="s">
        <v>48</v>
      </c>
      <c r="C3" s="60"/>
      <c r="D3" s="60"/>
      <c r="E3" s="60"/>
      <c r="F3" s="60"/>
      <c r="G3" s="60"/>
      <c r="H3" s="61"/>
    </row>
    <row r="4" spans="2:8" ht="27" thickBot="1" x14ac:dyDescent="0.3">
      <c r="B4" s="49" t="s">
        <v>49</v>
      </c>
      <c r="C4" s="50" t="s">
        <v>50</v>
      </c>
      <c r="D4" s="50" t="s">
        <v>51</v>
      </c>
      <c r="E4" s="50" t="s">
        <v>52</v>
      </c>
      <c r="F4" s="50" t="s">
        <v>53</v>
      </c>
      <c r="G4" s="50" t="s">
        <v>54</v>
      </c>
      <c r="H4" s="51" t="s">
        <v>55</v>
      </c>
    </row>
    <row r="5" spans="2:8" ht="13.5" customHeight="1" x14ac:dyDescent="0.25">
      <c r="B5" s="266" t="s">
        <v>56</v>
      </c>
      <c r="C5" s="267"/>
      <c r="D5" s="267"/>
      <c r="E5" s="267"/>
      <c r="F5" s="267"/>
      <c r="G5" s="267"/>
      <c r="H5" s="268"/>
    </row>
    <row r="6" spans="2:8" x14ac:dyDescent="0.25">
      <c r="B6" s="5"/>
      <c r="C6" s="1"/>
      <c r="D6" s="1"/>
      <c r="E6" s="1"/>
      <c r="F6" s="1"/>
      <c r="G6" s="1"/>
      <c r="H6" s="4"/>
    </row>
    <row r="7" spans="2:8" x14ac:dyDescent="0.25">
      <c r="B7" s="5"/>
      <c r="C7" s="1"/>
      <c r="D7" s="1"/>
      <c r="E7" s="1"/>
      <c r="F7" s="1"/>
      <c r="G7" s="1"/>
      <c r="H7" s="4"/>
    </row>
    <row r="8" spans="2:8" x14ac:dyDescent="0.25">
      <c r="B8" s="5"/>
      <c r="C8" s="1"/>
      <c r="D8" s="1"/>
      <c r="E8" s="1"/>
      <c r="F8" s="1"/>
      <c r="G8" s="1"/>
      <c r="H8" s="4"/>
    </row>
    <row r="9" spans="2:8" x14ac:dyDescent="0.25">
      <c r="B9" s="5"/>
      <c r="C9" s="1"/>
      <c r="D9" s="1"/>
      <c r="E9" s="1"/>
      <c r="F9" s="1"/>
      <c r="G9" s="1"/>
      <c r="H9" s="4"/>
    </row>
    <row r="10" spans="2:8" x14ac:dyDescent="0.25">
      <c r="B10" s="5"/>
      <c r="C10" s="1"/>
      <c r="D10" s="1"/>
      <c r="E10" s="1"/>
      <c r="F10" s="1"/>
      <c r="G10" s="1"/>
      <c r="H10" s="4"/>
    </row>
    <row r="11" spans="2:8" x14ac:dyDescent="0.25">
      <c r="B11" s="5"/>
      <c r="C11" s="1"/>
      <c r="D11" s="1"/>
      <c r="E11" s="1"/>
      <c r="F11" s="1"/>
      <c r="G11" s="1"/>
      <c r="H11" s="4"/>
    </row>
    <row r="12" spans="2:8" x14ac:dyDescent="0.25">
      <c r="B12" s="5"/>
      <c r="C12" s="1"/>
      <c r="D12" s="1"/>
      <c r="E12" s="1"/>
      <c r="F12" s="1"/>
      <c r="G12" s="1"/>
      <c r="H12" s="4"/>
    </row>
    <row r="13" spans="2:8" x14ac:dyDescent="0.25">
      <c r="B13" s="5"/>
      <c r="C13" s="1"/>
      <c r="D13" s="1"/>
      <c r="E13" s="1"/>
      <c r="F13" s="1"/>
      <c r="G13" s="1"/>
      <c r="H13" s="4"/>
    </row>
    <row r="14" spans="2:8" x14ac:dyDescent="0.25">
      <c r="B14" s="5"/>
      <c r="C14" s="1"/>
      <c r="D14" s="1"/>
      <c r="E14" s="1"/>
      <c r="F14" s="1"/>
      <c r="G14" s="1"/>
      <c r="H14" s="4"/>
    </row>
    <row r="15" spans="2:8" x14ac:dyDescent="0.25">
      <c r="B15" s="5"/>
      <c r="C15" s="1"/>
      <c r="D15" s="1"/>
      <c r="E15" s="1"/>
      <c r="F15" s="1"/>
      <c r="G15" s="1"/>
      <c r="H15" s="4"/>
    </row>
    <row r="16" spans="2:8" x14ac:dyDescent="0.25">
      <c r="B16" s="5"/>
      <c r="C16" s="1"/>
      <c r="D16" s="1"/>
      <c r="E16" s="1"/>
      <c r="F16" s="1"/>
      <c r="G16" s="1"/>
      <c r="H16" s="4"/>
    </row>
    <row r="17" spans="2:8" x14ac:dyDescent="0.25">
      <c r="B17" s="5"/>
      <c r="C17" s="1"/>
      <c r="D17" s="1"/>
      <c r="E17" s="1"/>
      <c r="F17" s="1"/>
      <c r="G17" s="1"/>
      <c r="H17" s="4"/>
    </row>
    <row r="18" spans="2:8" x14ac:dyDescent="0.25">
      <c r="B18" s="5"/>
      <c r="C18" s="1"/>
      <c r="D18" s="1"/>
      <c r="E18" s="1"/>
      <c r="F18" s="1"/>
      <c r="G18" s="1"/>
      <c r="H18" s="4"/>
    </row>
    <row r="19" spans="2:8" x14ac:dyDescent="0.25">
      <c r="B19" s="5"/>
      <c r="C19" s="1"/>
      <c r="D19" s="1"/>
      <c r="E19" s="1"/>
      <c r="F19" s="1"/>
      <c r="G19" s="1"/>
      <c r="H19" s="4"/>
    </row>
    <row r="20" spans="2:8" x14ac:dyDescent="0.25">
      <c r="B20" s="5"/>
      <c r="C20" s="1"/>
      <c r="D20" s="1"/>
      <c r="E20" s="1"/>
      <c r="F20" s="1"/>
      <c r="G20" s="1"/>
      <c r="H20" s="4"/>
    </row>
    <row r="21" spans="2:8" x14ac:dyDescent="0.25">
      <c r="B21" s="5"/>
      <c r="C21" s="1"/>
      <c r="D21" s="1"/>
      <c r="E21" s="1"/>
      <c r="F21" s="1"/>
      <c r="G21" s="1"/>
      <c r="H21" s="4"/>
    </row>
    <row r="22" spans="2:8" x14ac:dyDescent="0.25">
      <c r="B22" s="5"/>
      <c r="C22" s="1"/>
      <c r="D22" s="1"/>
      <c r="E22" s="1"/>
      <c r="F22" s="1"/>
      <c r="G22" s="1"/>
      <c r="H22" s="4"/>
    </row>
    <row r="23" spans="2:8" x14ac:dyDescent="0.25">
      <c r="B23" s="5"/>
      <c r="C23" s="1"/>
      <c r="D23" s="1"/>
      <c r="E23" s="1"/>
      <c r="F23" s="1"/>
      <c r="G23" s="1"/>
      <c r="H23" s="4"/>
    </row>
    <row r="24" spans="2:8" x14ac:dyDescent="0.25">
      <c r="B24" s="5"/>
      <c r="C24" s="1"/>
      <c r="D24" s="1"/>
      <c r="E24" s="1"/>
      <c r="F24" s="1"/>
      <c r="G24" s="1"/>
      <c r="H24" s="4"/>
    </row>
    <row r="25" spans="2:8" x14ac:dyDescent="0.25">
      <c r="B25" s="5"/>
      <c r="C25" s="1"/>
      <c r="D25" s="1"/>
      <c r="E25" s="1"/>
      <c r="F25" s="1"/>
      <c r="G25" s="1"/>
      <c r="H25" s="4"/>
    </row>
    <row r="26" spans="2:8" x14ac:dyDescent="0.25">
      <c r="B26" s="5"/>
      <c r="C26" s="1"/>
      <c r="D26" s="1"/>
      <c r="E26" s="1"/>
      <c r="F26" s="1"/>
      <c r="G26" s="1"/>
      <c r="H26" s="4"/>
    </row>
    <row r="27" spans="2:8" x14ac:dyDescent="0.25">
      <c r="B27" s="5"/>
      <c r="C27" s="1"/>
      <c r="D27" s="1"/>
      <c r="E27" s="1"/>
      <c r="F27" s="1"/>
      <c r="G27" s="1"/>
      <c r="H27" s="4"/>
    </row>
    <row r="28" spans="2:8" x14ac:dyDescent="0.25">
      <c r="B28" s="5"/>
      <c r="C28" s="1"/>
      <c r="D28" s="1"/>
      <c r="E28" s="1"/>
      <c r="F28" s="1"/>
      <c r="G28" s="1"/>
      <c r="H28" s="4"/>
    </row>
    <row r="29" spans="2:8" x14ac:dyDescent="0.25">
      <c r="B29" s="5"/>
      <c r="C29" s="1"/>
      <c r="D29" s="1"/>
      <c r="E29" s="1"/>
      <c r="F29" s="1"/>
      <c r="G29" s="1"/>
      <c r="H29" s="4"/>
    </row>
    <row r="30" spans="2:8" ht="13.8" thickBot="1" x14ac:dyDescent="0.3">
      <c r="B30" s="28"/>
      <c r="C30" s="48"/>
      <c r="D30" s="48"/>
      <c r="E30" s="48"/>
      <c r="F30" s="48"/>
      <c r="G30" s="48"/>
      <c r="H30" s="29"/>
    </row>
  </sheetData>
  <mergeCells count="1">
    <mergeCell ref="B5:H5"/>
  </mergeCells>
  <phoneticPr fontId="0" type="noConversion"/>
  <pageMargins left="0.75" right="0.75" top="1" bottom="1" header="0.5" footer="0.5"/>
  <pageSetup paperSize="8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>
    <tabColor indexed="50"/>
  </sheetPr>
  <dimension ref="B3:G27"/>
  <sheetViews>
    <sheetView tabSelected="1" zoomScale="90" zoomScaleNormal="90" workbookViewId="0">
      <selection activeCell="C5" sqref="C5:D5"/>
    </sheetView>
  </sheetViews>
  <sheetFormatPr defaultRowHeight="13.2" x14ac:dyDescent="0.25"/>
  <cols>
    <col min="1" max="1" width="3.6640625" customWidth="1"/>
    <col min="2" max="2" width="13.33203125" customWidth="1"/>
    <col min="3" max="5" width="10" bestFit="1" customWidth="1"/>
    <col min="6" max="6" width="12.5546875" bestFit="1" customWidth="1"/>
    <col min="7" max="7" width="13.5546875" bestFit="1" customWidth="1"/>
    <col min="8" max="8" width="4.109375" customWidth="1"/>
  </cols>
  <sheetData>
    <row r="3" spans="2:7" ht="15" x14ac:dyDescent="0.25">
      <c r="B3" s="14" t="s">
        <v>57</v>
      </c>
      <c r="C3" s="15"/>
      <c r="D3" s="15"/>
      <c r="E3" s="15"/>
      <c r="F3" s="15"/>
      <c r="G3" s="16"/>
    </row>
    <row r="4" spans="2:7" x14ac:dyDescent="0.25">
      <c r="B4" s="9"/>
      <c r="G4" s="10"/>
    </row>
    <row r="5" spans="2:7" x14ac:dyDescent="0.25">
      <c r="B5" s="7" t="s">
        <v>58</v>
      </c>
      <c r="C5" s="269"/>
      <c r="D5" s="270"/>
      <c r="F5" s="216" t="s">
        <v>11</v>
      </c>
      <c r="G5" s="230">
        <v>44927</v>
      </c>
    </row>
    <row r="6" spans="2:7" x14ac:dyDescent="0.25">
      <c r="B6" s="8" t="s">
        <v>59</v>
      </c>
      <c r="C6" s="271">
        <v>44896</v>
      </c>
      <c r="D6" s="271"/>
      <c r="G6" s="10"/>
    </row>
    <row r="7" spans="2:7" x14ac:dyDescent="0.25">
      <c r="B7" s="8" t="s">
        <v>60</v>
      </c>
      <c r="C7" s="272" t="s">
        <v>61</v>
      </c>
      <c r="D7" s="272"/>
      <c r="G7" s="10"/>
    </row>
    <row r="8" spans="2:7" x14ac:dyDescent="0.25">
      <c r="B8" s="9"/>
      <c r="G8" s="10"/>
    </row>
    <row r="9" spans="2:7" ht="9" customHeight="1" x14ac:dyDescent="0.25">
      <c r="B9" s="31" t="s">
        <v>62</v>
      </c>
      <c r="G9" s="10"/>
    </row>
    <row r="10" spans="2:7" ht="9.75" customHeight="1" x14ac:dyDescent="0.25">
      <c r="B10" s="31" t="s">
        <v>63</v>
      </c>
      <c r="G10" s="10"/>
    </row>
    <row r="11" spans="2:7" ht="9.75" customHeight="1" x14ac:dyDescent="0.25">
      <c r="B11" s="31" t="s">
        <v>64</v>
      </c>
      <c r="G11" s="10"/>
    </row>
    <row r="12" spans="2:7" ht="9" customHeight="1" x14ac:dyDescent="0.25">
      <c r="B12" s="32" t="s">
        <v>65</v>
      </c>
      <c r="C12" s="6"/>
      <c r="D12" s="6"/>
      <c r="E12" s="6"/>
      <c r="F12" s="6"/>
      <c r="G12" s="11"/>
    </row>
    <row r="14" spans="2:7" ht="15" x14ac:dyDescent="0.25">
      <c r="B14" s="14" t="s">
        <v>66</v>
      </c>
      <c r="C14" s="15"/>
      <c r="D14" s="15"/>
      <c r="E14" s="15"/>
      <c r="F14" s="15"/>
      <c r="G14" s="16"/>
    </row>
    <row r="15" spans="2:7" x14ac:dyDescent="0.25">
      <c r="B15" s="17" t="s">
        <v>67</v>
      </c>
      <c r="C15" s="6"/>
      <c r="D15" s="34">
        <v>1</v>
      </c>
      <c r="E15" s="6" t="s">
        <v>68</v>
      </c>
      <c r="F15" s="6"/>
      <c r="G15" s="35" t="s">
        <v>69</v>
      </c>
    </row>
    <row r="16" spans="2:7" x14ac:dyDescent="0.25">
      <c r="B16" s="7"/>
      <c r="C16" s="6"/>
      <c r="D16" s="6"/>
      <c r="E16" s="6"/>
      <c r="F16" s="6"/>
      <c r="G16" s="11"/>
    </row>
    <row r="17" spans="2:7" x14ac:dyDescent="0.25">
      <c r="B17" s="1"/>
      <c r="C17" s="1" t="s">
        <v>70</v>
      </c>
      <c r="D17" s="1" t="s">
        <v>71</v>
      </c>
      <c r="E17" s="1" t="s">
        <v>72</v>
      </c>
      <c r="F17" s="1" t="s">
        <v>73</v>
      </c>
      <c r="G17" s="1" t="s">
        <v>74</v>
      </c>
    </row>
    <row r="18" spans="2:7" ht="26.4" x14ac:dyDescent="0.25">
      <c r="B18" s="18" t="s">
        <v>75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</row>
    <row r="19" spans="2:7" ht="21" customHeight="1" x14ac:dyDescent="0.25">
      <c r="B19" s="1" t="s">
        <v>76</v>
      </c>
      <c r="C19" s="1"/>
      <c r="D19" s="1"/>
      <c r="E19" s="1"/>
      <c r="F19" s="1"/>
      <c r="G19" s="1"/>
    </row>
    <row r="22" spans="2:7" ht="15" x14ac:dyDescent="0.25">
      <c r="B22" s="14" t="s">
        <v>66</v>
      </c>
      <c r="C22" s="15"/>
      <c r="D22" s="15"/>
      <c r="E22" s="15"/>
      <c r="F22" s="15"/>
      <c r="G22" s="16"/>
    </row>
    <row r="23" spans="2:7" x14ac:dyDescent="0.25">
      <c r="B23" s="17" t="s">
        <v>67</v>
      </c>
      <c r="C23" s="6"/>
      <c r="D23" s="3"/>
      <c r="E23" s="6" t="s">
        <v>68</v>
      </c>
      <c r="F23" s="6"/>
      <c r="G23" s="11"/>
    </row>
    <row r="24" spans="2:7" ht="26.4" x14ac:dyDescent="0.25">
      <c r="B24" s="19" t="s">
        <v>77</v>
      </c>
      <c r="C24" s="6"/>
      <c r="D24" s="6"/>
      <c r="E24" s="6"/>
      <c r="F24" s="6"/>
      <c r="G24" s="11"/>
    </row>
    <row r="25" spans="2:7" x14ac:dyDescent="0.25">
      <c r="B25" s="1"/>
      <c r="C25" s="1" t="s">
        <v>70</v>
      </c>
      <c r="D25" s="1" t="s">
        <v>71</v>
      </c>
      <c r="E25" s="1" t="s">
        <v>72</v>
      </c>
      <c r="F25" s="1" t="s">
        <v>73</v>
      </c>
      <c r="G25" s="1" t="s">
        <v>74</v>
      </c>
    </row>
    <row r="26" spans="2:7" ht="26.4" x14ac:dyDescent="0.25">
      <c r="B26" s="18" t="s">
        <v>75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</row>
    <row r="27" spans="2:7" x14ac:dyDescent="0.25">
      <c r="B27" s="1" t="s">
        <v>76</v>
      </c>
      <c r="C27" s="1"/>
      <c r="D27" s="1"/>
      <c r="E27" s="1"/>
      <c r="F27" s="1"/>
      <c r="G27" s="1"/>
    </row>
  </sheetData>
  <mergeCells count="3">
    <mergeCell ref="C5:D5"/>
    <mergeCell ref="C6:D6"/>
    <mergeCell ref="C7:D7"/>
  </mergeCells>
  <phoneticPr fontId="0" type="noConversion"/>
  <pageMargins left="0.75" right="0.75" top="1" bottom="1" header="0.5" footer="0.5"/>
  <pageSetup paperSize="8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>
    <tabColor indexed="50"/>
  </sheetPr>
  <dimension ref="B3:H10"/>
  <sheetViews>
    <sheetView workbookViewId="0">
      <selection activeCell="H8" sqref="H8"/>
    </sheetView>
  </sheetViews>
  <sheetFormatPr defaultRowHeight="13.2" x14ac:dyDescent="0.25"/>
  <cols>
    <col min="1" max="1" width="4.44140625" customWidth="1"/>
    <col min="2" max="2" width="18.88671875" customWidth="1"/>
    <col min="3" max="3" width="17.5546875" customWidth="1"/>
    <col min="4" max="4" width="13" customWidth="1"/>
    <col min="5" max="5" width="16.44140625" customWidth="1"/>
    <col min="6" max="6" width="4.109375" customWidth="1"/>
  </cols>
  <sheetData>
    <row r="3" spans="2:8" ht="15" x14ac:dyDescent="0.25">
      <c r="B3" s="12" t="s">
        <v>5</v>
      </c>
      <c r="C3" s="13"/>
      <c r="D3" s="13"/>
      <c r="E3" s="16"/>
    </row>
    <row r="4" spans="2:8" ht="25.5" customHeight="1" x14ac:dyDescent="0.25">
      <c r="B4" s="273"/>
      <c r="C4" s="273"/>
      <c r="D4" s="273"/>
      <c r="E4" s="273"/>
      <c r="F4" s="94"/>
      <c r="G4" s="94"/>
      <c r="H4" s="94"/>
    </row>
    <row r="5" spans="2:8" ht="22.5" customHeight="1" x14ac:dyDescent="0.25">
      <c r="B5" s="20" t="s">
        <v>78</v>
      </c>
      <c r="C5" s="21"/>
      <c r="D5" s="21" t="s">
        <v>11</v>
      </c>
      <c r="E5" s="162"/>
      <c r="H5" s="163"/>
    </row>
    <row r="6" spans="2:8" ht="35.25" customHeight="1" x14ac:dyDescent="0.25">
      <c r="B6" s="21" t="s">
        <v>79</v>
      </c>
      <c r="C6" s="274"/>
      <c r="D6" s="275"/>
      <c r="E6" s="276"/>
    </row>
    <row r="7" spans="2:8" ht="51.75" customHeight="1" x14ac:dyDescent="0.25">
      <c r="B7" s="21" t="s">
        <v>80</v>
      </c>
      <c r="C7" s="22" t="s">
        <v>81</v>
      </c>
      <c r="D7" s="23"/>
      <c r="E7" s="25" t="s">
        <v>82</v>
      </c>
    </row>
    <row r="8" spans="2:8" ht="36" customHeight="1" x14ac:dyDescent="0.25">
      <c r="B8" s="21" t="s">
        <v>83</v>
      </c>
      <c r="C8" s="274"/>
      <c r="D8" s="275"/>
      <c r="E8" s="276"/>
    </row>
    <row r="9" spans="2:8" ht="39.6" x14ac:dyDescent="0.25">
      <c r="B9" s="21" t="s">
        <v>84</v>
      </c>
      <c r="C9" s="274"/>
      <c r="D9" s="275"/>
      <c r="E9" s="276"/>
    </row>
    <row r="10" spans="2:8" ht="48.75" customHeight="1" x14ac:dyDescent="0.25">
      <c r="B10" s="21" t="s">
        <v>85</v>
      </c>
      <c r="C10" s="24" t="s">
        <v>86</v>
      </c>
      <c r="D10" s="23"/>
      <c r="E10" s="25" t="s">
        <v>87</v>
      </c>
    </row>
  </sheetData>
  <mergeCells count="4">
    <mergeCell ref="B4:E4"/>
    <mergeCell ref="C8:E8"/>
    <mergeCell ref="C6:E6"/>
    <mergeCell ref="C9:E9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>
    <tabColor indexed="50"/>
  </sheetPr>
  <dimension ref="B1:H30"/>
  <sheetViews>
    <sheetView workbookViewId="0">
      <selection activeCell="C2" sqref="B2:H6"/>
    </sheetView>
  </sheetViews>
  <sheetFormatPr defaultRowHeight="13.2" x14ac:dyDescent="0.25"/>
  <cols>
    <col min="1" max="1" width="5.5546875" customWidth="1"/>
    <col min="2" max="2" width="10.33203125" customWidth="1"/>
    <col min="3" max="3" width="12.109375" customWidth="1"/>
    <col min="4" max="4" width="10.5546875" customWidth="1"/>
    <col min="5" max="5" width="17.6640625" customWidth="1"/>
    <col min="6" max="6" width="10.109375" customWidth="1"/>
    <col min="7" max="7" width="10.88671875" customWidth="1"/>
    <col min="8" max="8" width="11.88671875" customWidth="1"/>
    <col min="9" max="9" width="4.5546875" customWidth="1"/>
  </cols>
  <sheetData>
    <row r="1" spans="2:8" ht="13.8" thickBot="1" x14ac:dyDescent="0.3"/>
    <row r="2" spans="2:8" ht="15.6" thickBot="1" x14ac:dyDescent="0.3">
      <c r="B2" s="59" t="s">
        <v>88</v>
      </c>
      <c r="C2" s="60"/>
      <c r="D2" s="60"/>
      <c r="E2" s="60"/>
      <c r="F2" s="60"/>
      <c r="G2" s="60"/>
      <c r="H2" s="61"/>
    </row>
    <row r="3" spans="2:8" ht="27" thickBot="1" x14ac:dyDescent="0.3">
      <c r="B3" s="49" t="s">
        <v>11</v>
      </c>
      <c r="C3" s="50" t="s">
        <v>89</v>
      </c>
      <c r="D3" s="50" t="s">
        <v>90</v>
      </c>
      <c r="E3" s="50" t="s">
        <v>91</v>
      </c>
      <c r="F3" s="50" t="s">
        <v>92</v>
      </c>
      <c r="G3" s="50" t="s">
        <v>93</v>
      </c>
      <c r="H3" s="51" t="s">
        <v>94</v>
      </c>
    </row>
    <row r="4" spans="2:8" s="94" customFormat="1" ht="12.75" customHeight="1" x14ac:dyDescent="0.25">
      <c r="B4" s="277" t="s">
        <v>56</v>
      </c>
      <c r="C4" s="278"/>
      <c r="D4" s="278"/>
      <c r="E4" s="278"/>
      <c r="F4" s="278"/>
      <c r="G4" s="278"/>
      <c r="H4" s="279"/>
    </row>
    <row r="5" spans="2:8" x14ac:dyDescent="0.25">
      <c r="B5" s="46"/>
      <c r="C5" s="33"/>
      <c r="D5" s="33"/>
      <c r="E5" s="33"/>
      <c r="F5" s="33"/>
      <c r="G5" s="1"/>
      <c r="H5" s="4"/>
    </row>
    <row r="6" spans="2:8" x14ac:dyDescent="0.25">
      <c r="B6" s="5"/>
      <c r="C6" s="1"/>
      <c r="D6" s="1"/>
      <c r="E6" s="1"/>
      <c r="F6" s="1"/>
      <c r="G6" s="1"/>
      <c r="H6" s="4"/>
    </row>
    <row r="7" spans="2:8" x14ac:dyDescent="0.25">
      <c r="B7" s="5"/>
      <c r="C7" s="1"/>
      <c r="D7" s="1"/>
      <c r="E7" s="1"/>
      <c r="F7" s="1"/>
      <c r="G7" s="1"/>
      <c r="H7" s="4"/>
    </row>
    <row r="8" spans="2:8" x14ac:dyDescent="0.25">
      <c r="B8" s="5"/>
      <c r="C8" s="1"/>
      <c r="D8" s="1"/>
      <c r="E8" s="1"/>
      <c r="F8" s="1"/>
      <c r="G8" s="1"/>
      <c r="H8" s="4"/>
    </row>
    <row r="9" spans="2:8" x14ac:dyDescent="0.25">
      <c r="B9" s="5"/>
      <c r="C9" s="1"/>
      <c r="D9" s="1"/>
      <c r="E9" s="1"/>
      <c r="F9" s="1"/>
      <c r="G9" s="1"/>
      <c r="H9" s="4"/>
    </row>
    <row r="10" spans="2:8" x14ac:dyDescent="0.25">
      <c r="B10" s="5"/>
      <c r="C10" s="1"/>
      <c r="D10" s="1"/>
      <c r="E10" s="1"/>
      <c r="F10" s="1"/>
      <c r="G10" s="1"/>
      <c r="H10" s="4"/>
    </row>
    <row r="11" spans="2:8" x14ac:dyDescent="0.25">
      <c r="B11" s="5"/>
      <c r="C11" s="1"/>
      <c r="D11" s="1"/>
      <c r="E11" s="1"/>
      <c r="F11" s="1"/>
      <c r="G11" s="1"/>
      <c r="H11" s="4"/>
    </row>
    <row r="12" spans="2:8" x14ac:dyDescent="0.25">
      <c r="B12" s="5"/>
      <c r="C12" s="1"/>
      <c r="D12" s="1"/>
      <c r="E12" s="1"/>
      <c r="F12" s="1"/>
      <c r="G12" s="1"/>
      <c r="H12" s="4"/>
    </row>
    <row r="13" spans="2:8" x14ac:dyDescent="0.25">
      <c r="B13" s="5"/>
      <c r="C13" s="1"/>
      <c r="D13" s="1"/>
      <c r="E13" s="1"/>
      <c r="F13" s="1"/>
      <c r="G13" s="1"/>
      <c r="H13" s="4"/>
    </row>
    <row r="14" spans="2:8" x14ac:dyDescent="0.25">
      <c r="B14" s="5"/>
      <c r="C14" s="1"/>
      <c r="D14" s="1"/>
      <c r="E14" s="1"/>
      <c r="F14" s="1"/>
      <c r="G14" s="1"/>
      <c r="H14" s="4"/>
    </row>
    <row r="15" spans="2:8" x14ac:dyDescent="0.25">
      <c r="B15" s="5"/>
      <c r="C15" s="1"/>
      <c r="D15" s="1"/>
      <c r="E15" s="1"/>
      <c r="F15" s="1"/>
      <c r="G15" s="1"/>
      <c r="H15" s="4"/>
    </row>
    <row r="16" spans="2:8" x14ac:dyDescent="0.25">
      <c r="B16" s="5"/>
      <c r="C16" s="1"/>
      <c r="D16" s="1"/>
      <c r="E16" s="1"/>
      <c r="F16" s="1"/>
      <c r="G16" s="1"/>
      <c r="H16" s="4"/>
    </row>
    <row r="17" spans="2:8" x14ac:dyDescent="0.25">
      <c r="B17" s="5"/>
      <c r="C17" s="1"/>
      <c r="D17" s="1"/>
      <c r="E17" s="1"/>
      <c r="F17" s="1"/>
      <c r="G17" s="1"/>
      <c r="H17" s="4"/>
    </row>
    <row r="18" spans="2:8" x14ac:dyDescent="0.25">
      <c r="B18" s="5"/>
      <c r="C18" s="1"/>
      <c r="D18" s="1"/>
      <c r="E18" s="1"/>
      <c r="F18" s="1"/>
      <c r="G18" s="1"/>
      <c r="H18" s="4"/>
    </row>
    <row r="19" spans="2:8" x14ac:dyDescent="0.25">
      <c r="B19" s="5"/>
      <c r="C19" s="1"/>
      <c r="D19" s="1"/>
      <c r="E19" s="1"/>
      <c r="F19" s="1"/>
      <c r="G19" s="1"/>
      <c r="H19" s="4"/>
    </row>
    <row r="20" spans="2:8" x14ac:dyDescent="0.25">
      <c r="B20" s="5"/>
      <c r="C20" s="1"/>
      <c r="D20" s="1"/>
      <c r="E20" s="1"/>
      <c r="F20" s="1"/>
      <c r="G20" s="1"/>
      <c r="H20" s="4"/>
    </row>
    <row r="21" spans="2:8" x14ac:dyDescent="0.25">
      <c r="B21" s="5"/>
      <c r="C21" s="1"/>
      <c r="D21" s="1"/>
      <c r="E21" s="1"/>
      <c r="F21" s="1"/>
      <c r="G21" s="1"/>
      <c r="H21" s="4"/>
    </row>
    <row r="22" spans="2:8" x14ac:dyDescent="0.25">
      <c r="B22" s="5"/>
      <c r="C22" s="1"/>
      <c r="D22" s="1"/>
      <c r="E22" s="1"/>
      <c r="F22" s="1"/>
      <c r="G22" s="1"/>
      <c r="H22" s="4"/>
    </row>
    <row r="23" spans="2:8" x14ac:dyDescent="0.25">
      <c r="B23" s="5"/>
      <c r="C23" s="1"/>
      <c r="D23" s="1"/>
      <c r="E23" s="1"/>
      <c r="F23" s="1"/>
      <c r="G23" s="1"/>
      <c r="H23" s="4"/>
    </row>
    <row r="24" spans="2:8" x14ac:dyDescent="0.25">
      <c r="B24" s="5"/>
      <c r="C24" s="1"/>
      <c r="D24" s="1"/>
      <c r="E24" s="1"/>
      <c r="F24" s="1"/>
      <c r="G24" s="1"/>
      <c r="H24" s="4"/>
    </row>
    <row r="25" spans="2:8" x14ac:dyDescent="0.25">
      <c r="B25" s="5"/>
      <c r="C25" s="1"/>
      <c r="D25" s="1"/>
      <c r="E25" s="1"/>
      <c r="F25" s="1"/>
      <c r="G25" s="1"/>
      <c r="H25" s="4"/>
    </row>
    <row r="26" spans="2:8" x14ac:dyDescent="0.25">
      <c r="B26" s="5"/>
      <c r="C26" s="1"/>
      <c r="D26" s="1"/>
      <c r="E26" s="1"/>
      <c r="F26" s="1"/>
      <c r="G26" s="1"/>
      <c r="H26" s="4"/>
    </row>
    <row r="27" spans="2:8" x14ac:dyDescent="0.25">
      <c r="B27" s="5"/>
      <c r="C27" s="1"/>
      <c r="D27" s="1"/>
      <c r="E27" s="1"/>
      <c r="F27" s="1"/>
      <c r="G27" s="1"/>
      <c r="H27" s="4"/>
    </row>
    <row r="28" spans="2:8" x14ac:dyDescent="0.25">
      <c r="B28" s="5"/>
      <c r="C28" s="1"/>
      <c r="D28" s="1"/>
      <c r="E28" s="1"/>
      <c r="F28" s="1"/>
      <c r="G28" s="1"/>
      <c r="H28" s="4"/>
    </row>
    <row r="29" spans="2:8" x14ac:dyDescent="0.25">
      <c r="B29" s="5"/>
      <c r="C29" s="1"/>
      <c r="D29" s="1"/>
      <c r="E29" s="1"/>
      <c r="F29" s="1"/>
      <c r="G29" s="1"/>
      <c r="H29" s="4"/>
    </row>
    <row r="30" spans="2:8" ht="13.8" thickBot="1" x14ac:dyDescent="0.3">
      <c r="B30" s="28"/>
      <c r="C30" s="48"/>
      <c r="D30" s="48"/>
      <c r="E30" s="48"/>
      <c r="F30" s="48"/>
      <c r="G30" s="48"/>
      <c r="H30" s="29"/>
    </row>
  </sheetData>
  <mergeCells count="1">
    <mergeCell ref="B4:H4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Charts</vt:lpstr>
      </vt:variant>
      <vt:variant>
        <vt:i4>1</vt:i4>
      </vt:variant>
    </vt:vector>
  </HeadingPairs>
  <TitlesOfParts>
    <vt:vector size="16" baseType="lpstr">
      <vt:lpstr>ARP 1</vt:lpstr>
      <vt:lpstr>ARP 4-3</vt:lpstr>
      <vt:lpstr>ARP 4-4</vt:lpstr>
      <vt:lpstr>ARP 6</vt:lpstr>
      <vt:lpstr>ARP 7-1</vt:lpstr>
      <vt:lpstr>ARP 7-2</vt:lpstr>
      <vt:lpstr>ARP 7-3</vt:lpstr>
      <vt:lpstr>ARP 9</vt:lpstr>
      <vt:lpstr>ARP 16</vt:lpstr>
      <vt:lpstr>ARP 19-1</vt:lpstr>
      <vt:lpstr>ARP 19-2</vt:lpstr>
      <vt:lpstr>MLSS</vt:lpstr>
      <vt:lpstr>Influent</vt:lpstr>
      <vt:lpstr>Effluent</vt:lpstr>
      <vt:lpstr>Extra lab results</vt:lpstr>
      <vt:lpstr>Chart1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 Nolan</dc:creator>
  <cp:lastModifiedBy>John McInerney</cp:lastModifiedBy>
  <cp:revision/>
  <dcterms:created xsi:type="dcterms:W3CDTF">2002-12-04T15:48:01Z</dcterms:created>
  <dcterms:modified xsi:type="dcterms:W3CDTF">2023-04-18T14:28:31Z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onth">
    <vt:lpwstr>Month</vt:lpwstr>
  </property>
  <property fmtid="{D5CDD505-2E9C-101B-9397-08002B2CF9AE}" pid="3" name="Year">
    <vt:lpwstr>Year</vt:lpwstr>
  </property>
</Properties>
</file>